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0" yWindow="2796" windowWidth="23256" windowHeight="11352" activeTab="0"/>
  </bookViews>
  <sheets>
    <sheet name="個人申請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<sst xmlns="http://schemas.openxmlformats.org/spreadsheetml/2006/main" count="482" uniqueCount="137">
  <si>
    <r>
      <t>學系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</si>
  <si>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第二階段報名人數</t>
  </si>
  <si>
    <t>名額</t>
  </si>
  <si>
    <t>美術學系</t>
  </si>
  <si>
    <t>書畫藝術學系</t>
  </si>
  <si>
    <t>×</t>
  </si>
  <si>
    <t>雕塑學系</t>
  </si>
  <si>
    <t>古蹟藝術修護學系</t>
  </si>
  <si>
    <t>視覺傳達設計學系</t>
  </si>
  <si>
    <t>工藝設計學系</t>
  </si>
  <si>
    <t>多媒體動畫藝術學系</t>
  </si>
  <si>
    <t>圖文傳播藝術學系</t>
  </si>
  <si>
    <t>廣播電視學系</t>
  </si>
  <si>
    <t>電影學系</t>
  </si>
  <si>
    <t>戲劇學系</t>
  </si>
  <si>
    <t>音樂學系--小計</t>
  </si>
  <si>
    <t>中國音樂學系--小計</t>
  </si>
  <si>
    <t>中國音樂學系作曲組</t>
  </si>
  <si>
    <t>中國音樂學系聲樂組</t>
  </si>
  <si>
    <t>中國音樂學系管樂組</t>
  </si>
  <si>
    <t>中國音樂學系彈弦組</t>
  </si>
  <si>
    <t>中國音樂學系撥弦組</t>
  </si>
  <si>
    <t>中國音樂學系擊樂組</t>
  </si>
  <si>
    <t>舞蹈學系</t>
  </si>
  <si>
    <t>總計</t>
  </si>
  <si>
    <t>第一階段報名人數</t>
  </si>
  <si>
    <t>通過第一階段篩選人數</t>
  </si>
  <si>
    <t>通過第一階段篩選最低學測總級分</t>
  </si>
  <si>
    <t>通過外加名額篩選人數(原住民)</t>
  </si>
  <si>
    <t>通過外加名額篩選最低學測總級分-原住民</t>
  </si>
  <si>
    <t>第二階段報名人數(原住民)</t>
  </si>
  <si>
    <t>第二階段報名人數(離島)</t>
  </si>
  <si>
    <t>招生名額</t>
  </si>
  <si>
    <t>正取生人數</t>
  </si>
  <si>
    <t>備取生人數</t>
  </si>
  <si>
    <t>分發人數</t>
  </si>
  <si>
    <t>分發 缺額</t>
  </si>
  <si>
    <t>放棄入學人數</t>
  </si>
  <si>
    <t>確定入學人數</t>
  </si>
  <si>
    <t>分發最低標準</t>
  </si>
  <si>
    <t>外加招生名額(原住民)</t>
  </si>
  <si>
    <t>分發人數(原住民)</t>
  </si>
  <si>
    <t>外加招生名額(離島)</t>
  </si>
  <si>
    <t>分發人數(離島)</t>
  </si>
  <si>
    <t>備註</t>
  </si>
  <si>
    <t>×</t>
  </si>
  <si>
    <t>小計31</t>
  </si>
  <si>
    <t>小計0</t>
  </si>
  <si>
    <t>個人申請方式</t>
  </si>
  <si>
    <t>X</t>
  </si>
  <si>
    <t>小計47</t>
  </si>
  <si>
    <t>備3</t>
  </si>
  <si>
    <t>通過外加名額篩選人數(離島)</t>
  </si>
  <si>
    <t>通過外加名額篩選最低學測總級分-(離島)</t>
  </si>
  <si>
    <t>招生名額錄取率</t>
  </si>
  <si>
    <t>錄取率=招生名額(L)/第二階段報名人數(I)x100%</t>
  </si>
  <si>
    <t>小計0</t>
  </si>
  <si>
    <t>備15</t>
  </si>
  <si>
    <t>鋼琴</t>
  </si>
  <si>
    <t>聲樂</t>
  </si>
  <si>
    <t>小提琴</t>
  </si>
  <si>
    <t>中提琴</t>
  </si>
  <si>
    <t>大提琴</t>
  </si>
  <si>
    <t>低音提琴</t>
  </si>
  <si>
    <t>豎琴</t>
  </si>
  <si>
    <t>古典吉他</t>
  </si>
  <si>
    <t>長號</t>
  </si>
  <si>
    <t>小號</t>
  </si>
  <si>
    <t>法國號</t>
  </si>
  <si>
    <t>上低音號</t>
  </si>
  <si>
    <t>薩克斯管</t>
  </si>
  <si>
    <t>單簧管(豎笛)</t>
  </si>
  <si>
    <t>雙簧管</t>
  </si>
  <si>
    <t>低音管</t>
  </si>
  <si>
    <t>擊樂</t>
  </si>
  <si>
    <t>理論作曲</t>
  </si>
  <si>
    <t>×</t>
  </si>
  <si>
    <t>小計234</t>
  </si>
  <si>
    <t>小計0</t>
  </si>
  <si>
    <t>備12</t>
  </si>
  <si>
    <t>備3</t>
  </si>
  <si>
    <t>正1</t>
  </si>
  <si>
    <t>備2</t>
  </si>
  <si>
    <t>備1</t>
  </si>
  <si>
    <t>正2</t>
  </si>
  <si>
    <t>×</t>
  </si>
  <si>
    <t>男26,女31</t>
  </si>
  <si>
    <t>中國音樂學系擦弦組(一)</t>
  </si>
  <si>
    <t>中國音樂學系擦弦組(二)</t>
  </si>
  <si>
    <t>小計136</t>
  </si>
  <si>
    <t>小計142</t>
  </si>
  <si>
    <t>小計120</t>
  </si>
  <si>
    <t>備15</t>
  </si>
  <si>
    <t>備6</t>
  </si>
  <si>
    <t>備1</t>
  </si>
  <si>
    <t>備1</t>
  </si>
  <si>
    <t>女備2,男備4</t>
  </si>
  <si>
    <t>備11</t>
  </si>
  <si>
    <t>備9</t>
  </si>
  <si>
    <t>備2</t>
  </si>
  <si>
    <t>正1</t>
  </si>
  <si>
    <t>x</t>
  </si>
  <si>
    <t>招生名額1名流用至雙簧管</t>
  </si>
  <si>
    <t>分發缺額1名</t>
  </si>
  <si>
    <t>備3</t>
  </si>
  <si>
    <t>備12</t>
  </si>
  <si>
    <t>小計46</t>
  </si>
  <si>
    <t>小計1</t>
  </si>
  <si>
    <t>正2</t>
  </si>
  <si>
    <t>正5</t>
  </si>
  <si>
    <t>小計31</t>
  </si>
  <si>
    <t>小計0</t>
  </si>
  <si>
    <t>小計38</t>
  </si>
  <si>
    <t>女備3,男備4</t>
  </si>
  <si>
    <t>原招生名額1名，豎琴1名流用，招生名額2名</t>
  </si>
  <si>
    <t>女分發缺額1名；原住民缺額1名</t>
  </si>
  <si>
    <t>正6</t>
  </si>
  <si>
    <t>備15</t>
  </si>
  <si>
    <t>原住民缺額1名</t>
  </si>
  <si>
    <t>小計2</t>
  </si>
  <si>
    <t>小計46</t>
  </si>
  <si>
    <t>小計31</t>
  </si>
  <si>
    <t>依簡章規定完成放棄入學資格人數統計截止日：107.05.24</t>
  </si>
  <si>
    <t xml:space="preserve">男46;女49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</si>
  <si>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國立臺灣藝術大學107學年度大學甄選入學招生-</t>
    </r>
    <r>
      <rPr>
        <sz val="14"/>
        <rFont val="新細明體"/>
        <family val="1"/>
      </rPr>
      <t>「</t>
    </r>
    <r>
      <rPr>
        <sz val="14"/>
        <rFont val="標楷體"/>
        <family val="4"/>
      </rPr>
      <t>個人申請</t>
    </r>
    <r>
      <rPr>
        <sz val="14"/>
        <rFont val="新細明體"/>
        <family val="1"/>
      </rPr>
      <t>」</t>
    </r>
    <r>
      <rPr>
        <sz val="14"/>
        <rFont val="標楷體"/>
        <family val="4"/>
      </rPr>
      <t xml:space="preserve">入學招生各階段報名及招生人數統計表                                                 </t>
    </r>
  </si>
  <si>
    <r>
      <t>(</t>
    </r>
    <r>
      <rPr>
        <sz val="8"/>
        <rFont val="細明體"/>
        <family val="3"/>
      </rPr>
      <t>澎湖</t>
    </r>
    <r>
      <rPr>
        <sz val="8"/>
        <rFont val="Times New Roman"/>
        <family val="1"/>
      </rPr>
      <t>1)</t>
    </r>
  </si>
  <si>
    <r>
      <t>(</t>
    </r>
    <r>
      <rPr>
        <sz val="8"/>
        <rFont val="細明體"/>
        <family val="3"/>
      </rPr>
      <t>澎湖</t>
    </r>
    <r>
      <rPr>
        <sz val="8"/>
        <rFont val="Times New Roman"/>
        <family val="1"/>
      </rPr>
      <t>1)</t>
    </r>
  </si>
  <si>
    <r>
      <rPr>
        <sz val="8"/>
        <rFont val="細明體"/>
        <family val="3"/>
      </rPr>
      <t>原住民缺額1名；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澎湖1;金門1)</t>
    </r>
  </si>
  <si>
    <r>
      <t>原住民缺額</t>
    </r>
    <r>
      <rPr>
        <sz val="8"/>
        <rFont val="Times New Roman"/>
        <family val="1"/>
      </rPr>
      <t>1</t>
    </r>
  </si>
  <si>
    <r>
      <t>(</t>
    </r>
    <r>
      <rPr>
        <sz val="8"/>
        <rFont val="細明體"/>
        <family val="3"/>
      </rPr>
      <t>金門</t>
    </r>
    <r>
      <rPr>
        <sz val="8"/>
        <rFont val="Times New Roman"/>
        <family val="1"/>
      </rPr>
      <t>1)</t>
    </r>
  </si>
  <si>
    <r>
      <rPr>
        <sz val="8"/>
        <rFont val="細明體"/>
        <family val="3"/>
      </rPr>
      <t>(澎湖1)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金門1分發缺額)</t>
    </r>
  </si>
  <si>
    <r>
      <rPr>
        <sz val="8"/>
        <rFont val="細明體"/>
        <family val="3"/>
      </rPr>
      <t>原住民缺額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名；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澎湖</t>
    </r>
    <r>
      <rPr>
        <sz val="8"/>
        <rFont val="Times New Roman"/>
        <family val="1"/>
      </rPr>
      <t>1)</t>
    </r>
  </si>
  <si>
    <r>
      <t xml:space="preserve"> 107/05/30</t>
    </r>
    <r>
      <rPr>
        <sz val="12"/>
        <rFont val="細明體"/>
        <family val="3"/>
      </rPr>
      <t>製表</t>
    </r>
  </si>
  <si>
    <r>
      <rPr>
        <sz val="12"/>
        <rFont val="細明體"/>
        <family val="3"/>
      </rPr>
      <t>音樂學系</t>
    </r>
    <r>
      <rPr>
        <sz val="12"/>
        <rFont val="Times New Roman"/>
        <family val="1"/>
      </rPr>
      <t>106</t>
    </r>
    <r>
      <rPr>
        <sz val="12"/>
        <rFont val="細明體"/>
        <family val="3"/>
      </rPr>
      <t>學年度起不分組，依樂器別招生。</t>
    </r>
  </si>
  <si>
    <r>
      <rPr>
        <sz val="12"/>
        <rFont val="細明體"/>
        <family val="3"/>
      </rPr>
      <t>中國音樂學系</t>
    </r>
    <r>
      <rPr>
        <sz val="12"/>
        <rFont val="Times New Roman"/>
        <family val="1"/>
      </rPr>
      <t>107</t>
    </r>
    <r>
      <rPr>
        <sz val="12"/>
        <rFont val="細明體"/>
        <family val="3"/>
      </rPr>
      <t>學年度起擦弦組分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一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二</t>
    </r>
    <r>
      <rPr>
        <sz val="12"/>
        <rFont val="Times New Roman"/>
        <family val="1"/>
      </rPr>
      <t>)2</t>
    </r>
    <r>
      <rPr>
        <sz val="12"/>
        <rFont val="細明體"/>
        <family val="3"/>
      </rPr>
      <t>組招生。</t>
    </r>
  </si>
  <si>
    <t>小計422</t>
  </si>
  <si>
    <t>小計336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</si>
</sst>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0"/>
      <name val="Times New Roman"/>
      <family val="1"/>
    </font>
    <font>
      <sz val="8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33" applyFont="1" applyFill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center" vertical="center"/>
      <protection/>
    </xf>
    <xf numFmtId="0" fontId="5" fillId="0" borderId="10" xfId="33" applyFont="1" applyFill="1" applyBorder="1" applyAlignment="1">
      <alignment horizontal="justify" vertical="center" wrapText="1"/>
      <protection/>
    </xf>
    <xf numFmtId="0" fontId="4" fillId="0" borderId="10" xfId="33" applyFont="1" applyFill="1" applyBorder="1">
      <alignment vertical="center"/>
      <protection/>
    </xf>
    <xf numFmtId="0" fontId="5" fillId="0" borderId="10" xfId="33" applyFont="1" applyFill="1" applyBorder="1" applyAlignment="1">
      <alignment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right" vertical="center" wrapText="1"/>
      <protection/>
    </xf>
    <xf numFmtId="0" fontId="6" fillId="0" borderId="10" xfId="33" applyFont="1" applyFill="1" applyBorder="1">
      <alignment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>
      <alignment vertical="center"/>
      <protection/>
    </xf>
    <xf numFmtId="0" fontId="8" fillId="0" borderId="0" xfId="33" applyFont="1" applyFill="1">
      <alignment vertical="center"/>
      <protection/>
    </xf>
    <xf numFmtId="0" fontId="0" fillId="5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>
      <alignment vertical="center"/>
      <protection/>
    </xf>
    <xf numFmtId="0" fontId="7" fillId="5" borderId="10" xfId="33" applyFont="1" applyFill="1" applyBorder="1" applyAlignment="1">
      <alignment horizontal="center" vertical="center" wrapText="1"/>
      <protection/>
    </xf>
    <xf numFmtId="0" fontId="4" fillId="34" borderId="0" xfId="33" applyFont="1" applyFill="1">
      <alignment vertical="center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left" vertical="center" wrapText="1"/>
      <protection/>
    </xf>
    <xf numFmtId="0" fontId="11" fillId="0" borderId="0" xfId="33" applyFont="1" applyFill="1">
      <alignment vertical="center"/>
      <protection/>
    </xf>
    <xf numFmtId="0" fontId="0" fillId="0" borderId="11" xfId="34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10" fontId="0" fillId="0" borderId="10" xfId="33" applyNumberFormat="1" applyFont="1" applyFill="1" applyBorder="1" applyAlignment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 wrapText="1"/>
      <protection/>
    </xf>
    <xf numFmtId="0" fontId="0" fillId="35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2" fillId="0" borderId="10" xfId="33" applyFont="1" applyFill="1" applyBorder="1">
      <alignment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33" applyFont="1" applyFill="1" applyBorder="1" applyAlignment="1">
      <alignment horizontal="center" vertical="center" wrapText="1"/>
      <protection/>
    </xf>
    <xf numFmtId="176" fontId="13" fillId="0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Font="1" applyFill="1" applyBorder="1" applyAlignment="1">
      <alignment horizontal="center" vertical="center" wrapText="1"/>
      <protection/>
    </xf>
    <xf numFmtId="0" fontId="5" fillId="0" borderId="0" xfId="33" applyFont="1" applyFill="1">
      <alignment vertical="center"/>
      <protection/>
    </xf>
    <xf numFmtId="0" fontId="13" fillId="33" borderId="10" xfId="33" applyFont="1" applyFill="1" applyBorder="1" applyAlignment="1">
      <alignment horizontal="center" vertical="center" wrapText="1"/>
      <protection/>
    </xf>
    <xf numFmtId="0" fontId="13" fillId="5" borderId="10" xfId="3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33" applyFont="1" applyFill="1" applyBorder="1" applyAlignment="1">
      <alignment horizontal="right" vertical="center" wrapText="1"/>
      <protection/>
    </xf>
    <xf numFmtId="0" fontId="0" fillId="33" borderId="10" xfId="33" applyFont="1" applyFill="1" applyBorder="1" applyAlignment="1">
      <alignment horizontal="right" vertical="center" wrapText="1"/>
      <protection/>
    </xf>
    <xf numFmtId="0" fontId="0" fillId="5" borderId="10" xfId="33" applyFont="1" applyFill="1" applyBorder="1" applyAlignment="1">
      <alignment horizontal="right" vertical="center" wrapText="1"/>
      <protection/>
    </xf>
    <xf numFmtId="10" fontId="13" fillId="0" borderId="10" xfId="33" applyNumberFormat="1" applyFont="1" applyFill="1" applyBorder="1" applyAlignment="1">
      <alignment horizontal="right" vertical="center" wrapText="1"/>
      <protection/>
    </xf>
    <xf numFmtId="176" fontId="0" fillId="0" borderId="10" xfId="33" applyNumberFormat="1" applyFont="1" applyFill="1" applyBorder="1" applyAlignment="1">
      <alignment horizontal="right" vertical="center" wrapText="1"/>
      <protection/>
    </xf>
    <xf numFmtId="0" fontId="14" fillId="33" borderId="10" xfId="0" applyFont="1" applyFill="1" applyBorder="1" applyAlignment="1">
      <alignment horizontal="right" vertical="center"/>
    </xf>
    <xf numFmtId="0" fontId="0" fillId="34" borderId="10" xfId="33" applyFont="1" applyFill="1" applyBorder="1" applyAlignment="1">
      <alignment horizontal="right" vertical="center" wrapText="1"/>
      <protection/>
    </xf>
    <xf numFmtId="0" fontId="0" fillId="35" borderId="10" xfId="33" applyFont="1" applyFill="1" applyBorder="1" applyAlignment="1">
      <alignment horizontal="right" vertical="center" wrapText="1"/>
      <protection/>
    </xf>
    <xf numFmtId="0" fontId="13" fillId="0" borderId="12" xfId="33" applyFont="1" applyFill="1" applyBorder="1" applyAlignment="1">
      <alignment horizontal="center" vertical="center" wrapText="1"/>
      <protection/>
    </xf>
    <xf numFmtId="0" fontId="13" fillId="34" borderId="10" xfId="3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right" vertical="center" wrapText="1"/>
    </xf>
    <xf numFmtId="0" fontId="7" fillId="0" borderId="12" xfId="33" applyFont="1" applyFill="1" applyBorder="1" applyAlignment="1">
      <alignment horizontal="center" vertical="center" wrapText="1"/>
      <protection/>
    </xf>
    <xf numFmtId="0" fontId="48" fillId="0" borderId="0" xfId="33" applyFont="1" applyFill="1">
      <alignment vertical="center"/>
      <protection/>
    </xf>
    <xf numFmtId="10" fontId="4" fillId="0" borderId="0" xfId="33" applyNumberFormat="1" applyFont="1" applyFill="1">
      <alignment vertical="center"/>
      <protection/>
    </xf>
    <xf numFmtId="176" fontId="4" fillId="0" borderId="0" xfId="33" applyNumberFormat="1" applyFont="1" applyFill="1">
      <alignment vertical="center"/>
      <protection/>
    </xf>
    <xf numFmtId="0" fontId="4" fillId="0" borderId="0" xfId="33" applyFont="1" applyFill="1" applyAlignment="1">
      <alignment horizontal="right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33" borderId="15" xfId="33" applyFont="1" applyFill="1" applyBorder="1" applyAlignment="1">
      <alignment horizontal="center" vertical="center" wrapText="1"/>
      <protection/>
    </xf>
    <xf numFmtId="0" fontId="0" fillId="33" borderId="14" xfId="33" applyFont="1" applyFill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center" vertical="center" wrapText="1"/>
      <protection/>
    </xf>
    <xf numFmtId="0" fontId="5" fillId="5" borderId="15" xfId="33" applyFont="1" applyFill="1" applyBorder="1" applyAlignment="1">
      <alignment horizontal="center" vertical="center" wrapText="1"/>
      <protection/>
    </xf>
    <xf numFmtId="0" fontId="0" fillId="5" borderId="14" xfId="33" applyFont="1" applyFill="1" applyBorder="1" applyAlignment="1">
      <alignment horizontal="center" vertical="center" wrapText="1"/>
      <protection/>
    </xf>
    <xf numFmtId="0" fontId="5" fillId="5" borderId="13" xfId="33" applyFont="1" applyFill="1" applyBorder="1" applyAlignment="1">
      <alignment horizontal="center" vertical="center" wrapText="1"/>
      <protection/>
    </xf>
    <xf numFmtId="0" fontId="4" fillId="5" borderId="14" xfId="33" applyFont="1" applyFill="1" applyBorder="1" applyAlignment="1">
      <alignment horizontal="center" vertical="center" wrapText="1"/>
      <protection/>
    </xf>
    <xf numFmtId="0" fontId="5" fillId="33" borderId="14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5" fillId="5" borderId="14" xfId="33" applyFont="1" applyFill="1" applyBorder="1" applyAlignment="1">
      <alignment horizontal="center" vertical="center" wrapText="1"/>
      <protection/>
    </xf>
    <xf numFmtId="0" fontId="4" fillId="5" borderId="10" xfId="33" applyFont="1" applyFill="1" applyBorder="1" applyAlignment="1">
      <alignment horizontal="center" vertical="center" wrapText="1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7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5" fillId="34" borderId="13" xfId="33" applyFont="1" applyFill="1" applyBorder="1" applyAlignment="1">
      <alignment horizontal="center" vertical="center" wrapText="1"/>
      <protection/>
    </xf>
    <xf numFmtId="0" fontId="5" fillId="34" borderId="14" xfId="33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2" fillId="0" borderId="19" xfId="33" applyFont="1" applyFill="1" applyBorder="1" applyAlignment="1">
      <alignment horizontal="center" vertical="center" wrapText="1"/>
      <protection/>
    </xf>
    <xf numFmtId="10" fontId="5" fillId="0" borderId="13" xfId="33" applyNumberFormat="1" applyFont="1" applyFill="1" applyBorder="1" applyAlignment="1">
      <alignment horizontal="center" vertical="center" wrapText="1"/>
      <protection/>
    </xf>
    <xf numFmtId="10" fontId="5" fillId="0" borderId="14" xfId="33" applyNumberFormat="1" applyFont="1" applyFill="1" applyBorder="1" applyAlignment="1">
      <alignment horizontal="center" vertical="center" wrapText="1"/>
      <protection/>
    </xf>
    <xf numFmtId="176" fontId="5" fillId="0" borderId="13" xfId="33" applyNumberFormat="1" applyFont="1" applyFill="1" applyBorder="1" applyAlignment="1">
      <alignment horizontal="center" vertical="center" wrapText="1"/>
      <protection/>
    </xf>
    <xf numFmtId="176" fontId="5" fillId="0" borderId="14" xfId="3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4" fillId="0" borderId="14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各階段報名人數表(開會版)" xfId="33"/>
    <cellStyle name="一般_97報名人數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I1">
      <pane ySplit="4" topLeftCell="A5" activePane="bottomLeft" state="frozen"/>
      <selection pane="topLeft" activeCell="A1" sqref="A1"/>
      <selection pane="bottomLeft" activeCell="S48" sqref="S48"/>
    </sheetView>
  </sheetViews>
  <sheetFormatPr defaultColWidth="9.00390625" defaultRowHeight="16.5"/>
  <cols>
    <col min="1" max="1" width="25.50390625" style="1" customWidth="1"/>
    <col min="2" max="2" width="8.75390625" style="1" customWidth="1"/>
    <col min="3" max="3" width="11.375" style="1" customWidth="1"/>
    <col min="4" max="4" width="10.375" style="1" customWidth="1"/>
    <col min="5" max="5" width="11.875" style="1" customWidth="1"/>
    <col min="6" max="6" width="13.125" style="1" customWidth="1"/>
    <col min="7" max="7" width="11.875" style="1" customWidth="1"/>
    <col min="8" max="8" width="13.00390625" style="18" customWidth="1"/>
    <col min="9" max="9" width="8.875" style="1" customWidth="1"/>
    <col min="10" max="10" width="10.625" style="1" customWidth="1"/>
    <col min="11" max="11" width="10.50390625" style="1" customWidth="1"/>
    <col min="12" max="12" width="6.50390625" style="1" customWidth="1"/>
    <col min="13" max="13" width="10.125" style="50" customWidth="1"/>
    <col min="14" max="14" width="7.875" style="51" customWidth="1"/>
    <col min="15" max="15" width="8.125" style="51" customWidth="1"/>
    <col min="16" max="16" width="6.50390625" style="1" customWidth="1"/>
    <col min="17" max="17" width="5.50390625" style="1" customWidth="1"/>
    <col min="18" max="18" width="6.25390625" style="1" customWidth="1"/>
    <col min="19" max="19" width="6.375" style="1" customWidth="1"/>
    <col min="20" max="20" width="11.00390625" style="33" customWidth="1"/>
    <col min="21" max="21" width="12.00390625" style="1" customWidth="1"/>
    <col min="22" max="22" width="10.125" style="1" customWidth="1"/>
    <col min="23" max="23" width="12.375" style="1" customWidth="1"/>
    <col min="24" max="24" width="10.50390625" style="1" customWidth="1"/>
    <col min="25" max="25" width="32.50390625" style="1" bestFit="1" customWidth="1"/>
    <col min="26" max="26" width="21.50390625" style="1" bestFit="1" customWidth="1"/>
    <col min="27" max="16384" width="9.00390625" style="1" customWidth="1"/>
  </cols>
  <sheetData>
    <row r="1" spans="1:25" ht="31.5" customHeight="1">
      <c r="A1" s="83" t="s">
        <v>124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3" customFormat="1" ht="19.5" customHeight="1">
      <c r="A2" s="53" t="s">
        <v>0</v>
      </c>
      <c r="B2" s="74" t="s">
        <v>48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2"/>
    </row>
    <row r="3" spans="1:25" s="3" customFormat="1" ht="27" customHeight="1">
      <c r="A3" s="54"/>
      <c r="B3" s="77" t="s">
        <v>25</v>
      </c>
      <c r="C3" s="59" t="s">
        <v>26</v>
      </c>
      <c r="D3" s="80" t="s">
        <v>27</v>
      </c>
      <c r="E3" s="63" t="s">
        <v>28</v>
      </c>
      <c r="F3" s="63" t="s">
        <v>29</v>
      </c>
      <c r="G3" s="67" t="s">
        <v>52</v>
      </c>
      <c r="H3" s="67" t="s">
        <v>53</v>
      </c>
      <c r="I3" s="59" t="s">
        <v>1</v>
      </c>
      <c r="J3" s="69" t="s">
        <v>30</v>
      </c>
      <c r="K3" s="71" t="s">
        <v>31</v>
      </c>
      <c r="L3" s="57" t="s">
        <v>32</v>
      </c>
      <c r="M3" s="84" t="s">
        <v>54</v>
      </c>
      <c r="N3" s="86" t="s">
        <v>33</v>
      </c>
      <c r="O3" s="86" t="s">
        <v>34</v>
      </c>
      <c r="P3" s="59" t="s">
        <v>35</v>
      </c>
      <c r="Q3" s="88" t="s">
        <v>36</v>
      </c>
      <c r="R3" s="57" t="s">
        <v>37</v>
      </c>
      <c r="S3" s="57" t="s">
        <v>38</v>
      </c>
      <c r="T3" s="59" t="s">
        <v>39</v>
      </c>
      <c r="U3" s="61" t="s">
        <v>40</v>
      </c>
      <c r="V3" s="63" t="s">
        <v>41</v>
      </c>
      <c r="W3" s="65" t="s">
        <v>42</v>
      </c>
      <c r="X3" s="67" t="s">
        <v>43</v>
      </c>
      <c r="Y3" s="55" t="s">
        <v>44</v>
      </c>
    </row>
    <row r="4" spans="1:25" s="3" customFormat="1" ht="39.75" customHeight="1">
      <c r="A4" s="54"/>
      <c r="B4" s="78"/>
      <c r="C4" s="79"/>
      <c r="D4" s="81"/>
      <c r="E4" s="82"/>
      <c r="F4" s="69"/>
      <c r="G4" s="89"/>
      <c r="H4" s="71"/>
      <c r="I4" s="90"/>
      <c r="J4" s="70"/>
      <c r="K4" s="72"/>
      <c r="L4" s="73" t="s">
        <v>2</v>
      </c>
      <c r="M4" s="85"/>
      <c r="N4" s="87"/>
      <c r="O4" s="87"/>
      <c r="P4" s="79"/>
      <c r="Q4" s="60"/>
      <c r="R4" s="58"/>
      <c r="S4" s="58"/>
      <c r="T4" s="60"/>
      <c r="U4" s="62" t="s">
        <v>2</v>
      </c>
      <c r="V4" s="64"/>
      <c r="W4" s="66" t="s">
        <v>2</v>
      </c>
      <c r="X4" s="68"/>
      <c r="Y4" s="56"/>
    </row>
    <row r="5" spans="1:25" ht="19.5" customHeight="1">
      <c r="A5" s="4" t="s">
        <v>3</v>
      </c>
      <c r="B5" s="22">
        <v>121</v>
      </c>
      <c r="C5" s="19">
        <v>50</v>
      </c>
      <c r="D5" s="19">
        <v>34</v>
      </c>
      <c r="E5" s="7">
        <v>1</v>
      </c>
      <c r="F5" s="7">
        <v>39</v>
      </c>
      <c r="G5" s="15">
        <v>2</v>
      </c>
      <c r="H5" s="15">
        <v>23</v>
      </c>
      <c r="I5" s="19">
        <v>46</v>
      </c>
      <c r="J5" s="7">
        <v>1</v>
      </c>
      <c r="K5" s="15">
        <v>2</v>
      </c>
      <c r="L5" s="23">
        <v>10</v>
      </c>
      <c r="M5" s="24">
        <f>L5/I5</f>
        <v>0.21739130434782608</v>
      </c>
      <c r="N5" s="25">
        <v>10</v>
      </c>
      <c r="O5" s="25">
        <v>14</v>
      </c>
      <c r="P5" s="19">
        <v>10</v>
      </c>
      <c r="Q5" s="19">
        <f aca="true" t="shared" si="0" ref="Q5:Q15">L5-P5</f>
        <v>0</v>
      </c>
      <c r="R5" s="19">
        <v>0</v>
      </c>
      <c r="S5" s="19">
        <f>P5-R5</f>
        <v>10</v>
      </c>
      <c r="T5" s="19" t="s">
        <v>79</v>
      </c>
      <c r="U5" s="7">
        <v>1</v>
      </c>
      <c r="V5" s="7">
        <v>1</v>
      </c>
      <c r="W5" s="15">
        <v>1</v>
      </c>
      <c r="X5" s="15">
        <v>1</v>
      </c>
      <c r="Y5" s="16" t="s">
        <v>125</v>
      </c>
    </row>
    <row r="6" spans="1:25" ht="19.5" customHeight="1">
      <c r="A6" s="4" t="s">
        <v>4</v>
      </c>
      <c r="B6" s="22">
        <v>113</v>
      </c>
      <c r="C6" s="19">
        <v>56</v>
      </c>
      <c r="D6" s="19">
        <v>28</v>
      </c>
      <c r="E6" s="7" t="s">
        <v>45</v>
      </c>
      <c r="F6" s="7" t="s">
        <v>45</v>
      </c>
      <c r="G6" s="15" t="s">
        <v>45</v>
      </c>
      <c r="H6" s="15" t="s">
        <v>45</v>
      </c>
      <c r="I6" s="19">
        <v>53</v>
      </c>
      <c r="J6" s="7" t="s">
        <v>45</v>
      </c>
      <c r="K6" s="15" t="s">
        <v>45</v>
      </c>
      <c r="L6" s="23">
        <v>14</v>
      </c>
      <c r="M6" s="24">
        <f aca="true" t="shared" si="1" ref="M6:M34">L6/I6</f>
        <v>0.2641509433962264</v>
      </c>
      <c r="N6" s="25">
        <v>14</v>
      </c>
      <c r="O6" s="25">
        <v>26</v>
      </c>
      <c r="P6" s="19">
        <v>14</v>
      </c>
      <c r="Q6" s="19">
        <f t="shared" si="0"/>
        <v>0</v>
      </c>
      <c r="R6" s="19">
        <v>0</v>
      </c>
      <c r="S6" s="19">
        <f aca="true" t="shared" si="2" ref="S6:S44">P6-R6</f>
        <v>14</v>
      </c>
      <c r="T6" s="19" t="s">
        <v>98</v>
      </c>
      <c r="U6" s="7" t="s">
        <v>5</v>
      </c>
      <c r="V6" s="7" t="s">
        <v>5</v>
      </c>
      <c r="W6" s="15" t="s">
        <v>76</v>
      </c>
      <c r="X6" s="15" t="s">
        <v>5</v>
      </c>
      <c r="Y6" s="16"/>
    </row>
    <row r="7" spans="1:25" ht="19.5" customHeight="1">
      <c r="A7" s="4" t="s">
        <v>6</v>
      </c>
      <c r="B7" s="22">
        <v>144</v>
      </c>
      <c r="C7" s="19">
        <v>40</v>
      </c>
      <c r="D7" s="19" t="s">
        <v>86</v>
      </c>
      <c r="E7" s="7" t="s">
        <v>45</v>
      </c>
      <c r="F7" s="7" t="s">
        <v>45</v>
      </c>
      <c r="G7" s="7" t="s">
        <v>45</v>
      </c>
      <c r="H7" s="7" t="s">
        <v>45</v>
      </c>
      <c r="I7" s="19">
        <v>36</v>
      </c>
      <c r="J7" s="7" t="s">
        <v>45</v>
      </c>
      <c r="K7" s="15" t="s">
        <v>45</v>
      </c>
      <c r="L7" s="23">
        <v>13</v>
      </c>
      <c r="M7" s="24">
        <f t="shared" si="1"/>
        <v>0.3611111111111111</v>
      </c>
      <c r="N7" s="25">
        <v>13</v>
      </c>
      <c r="O7" s="25">
        <v>13</v>
      </c>
      <c r="P7" s="19">
        <v>12</v>
      </c>
      <c r="Q7" s="26">
        <f t="shared" si="0"/>
        <v>1</v>
      </c>
      <c r="R7" s="19">
        <v>0</v>
      </c>
      <c r="S7" s="19">
        <f t="shared" si="2"/>
        <v>12</v>
      </c>
      <c r="T7" s="27" t="s">
        <v>113</v>
      </c>
      <c r="U7" s="7">
        <v>1</v>
      </c>
      <c r="V7" s="7">
        <v>0</v>
      </c>
      <c r="W7" s="15" t="s">
        <v>45</v>
      </c>
      <c r="X7" s="15" t="s">
        <v>5</v>
      </c>
      <c r="Y7" s="28" t="s">
        <v>115</v>
      </c>
    </row>
    <row r="8" spans="1:25" ht="19.5" customHeight="1">
      <c r="A8" s="4" t="s">
        <v>7</v>
      </c>
      <c r="B8" s="22">
        <v>31</v>
      </c>
      <c r="C8" s="19">
        <v>22</v>
      </c>
      <c r="D8" s="19">
        <v>33</v>
      </c>
      <c r="E8" s="7" t="s">
        <v>45</v>
      </c>
      <c r="F8" s="7" t="s">
        <v>45</v>
      </c>
      <c r="G8" s="15">
        <v>2</v>
      </c>
      <c r="H8" s="15">
        <v>32</v>
      </c>
      <c r="I8" s="19">
        <v>20</v>
      </c>
      <c r="J8" s="7" t="s">
        <v>45</v>
      </c>
      <c r="K8" s="15">
        <v>2</v>
      </c>
      <c r="L8" s="23">
        <v>6</v>
      </c>
      <c r="M8" s="24">
        <f t="shared" si="1"/>
        <v>0.3</v>
      </c>
      <c r="N8" s="25">
        <v>6</v>
      </c>
      <c r="O8" s="25">
        <v>10</v>
      </c>
      <c r="P8" s="19">
        <v>6</v>
      </c>
      <c r="Q8" s="19">
        <f t="shared" si="0"/>
        <v>0</v>
      </c>
      <c r="R8" s="19">
        <v>0</v>
      </c>
      <c r="S8" s="19">
        <f t="shared" si="2"/>
        <v>6</v>
      </c>
      <c r="T8" s="19" t="s">
        <v>116</v>
      </c>
      <c r="U8" s="7" t="s">
        <v>5</v>
      </c>
      <c r="V8" s="7" t="s">
        <v>5</v>
      </c>
      <c r="W8" s="15">
        <v>1</v>
      </c>
      <c r="X8" s="15">
        <v>1</v>
      </c>
      <c r="Y8" s="16" t="s">
        <v>126</v>
      </c>
    </row>
    <row r="9" spans="1:25" ht="19.5" customHeight="1">
      <c r="A9" s="4" t="s">
        <v>8</v>
      </c>
      <c r="B9" s="22">
        <v>124</v>
      </c>
      <c r="C9" s="19">
        <v>40</v>
      </c>
      <c r="D9" s="19">
        <v>40</v>
      </c>
      <c r="E9" s="7">
        <v>1</v>
      </c>
      <c r="F9" s="7">
        <v>40</v>
      </c>
      <c r="G9" s="15">
        <v>10</v>
      </c>
      <c r="H9" s="15">
        <v>28</v>
      </c>
      <c r="I9" s="19">
        <v>39</v>
      </c>
      <c r="J9" s="7" t="s">
        <v>45</v>
      </c>
      <c r="K9" s="15">
        <v>9</v>
      </c>
      <c r="L9" s="23">
        <v>10</v>
      </c>
      <c r="M9" s="24">
        <f t="shared" si="1"/>
        <v>0.2564102564102564</v>
      </c>
      <c r="N9" s="25">
        <v>10</v>
      </c>
      <c r="O9" s="25">
        <v>19</v>
      </c>
      <c r="P9" s="19">
        <v>10</v>
      </c>
      <c r="Q9" s="19">
        <f t="shared" si="0"/>
        <v>0</v>
      </c>
      <c r="R9" s="19">
        <v>0</v>
      </c>
      <c r="S9" s="19">
        <f t="shared" si="2"/>
        <v>10</v>
      </c>
      <c r="T9" s="19" t="s">
        <v>117</v>
      </c>
      <c r="U9" s="7">
        <v>1</v>
      </c>
      <c r="V9" s="7">
        <v>0</v>
      </c>
      <c r="W9" s="15">
        <v>2</v>
      </c>
      <c r="X9" s="15">
        <v>2</v>
      </c>
      <c r="Y9" s="16" t="s">
        <v>127</v>
      </c>
    </row>
    <row r="10" spans="1:25" ht="19.5" customHeight="1">
      <c r="A10" s="4" t="s">
        <v>9</v>
      </c>
      <c r="B10" s="22">
        <v>79</v>
      </c>
      <c r="C10" s="19">
        <v>37</v>
      </c>
      <c r="D10" s="19">
        <v>38</v>
      </c>
      <c r="E10" s="7">
        <v>2</v>
      </c>
      <c r="F10" s="7">
        <v>41</v>
      </c>
      <c r="G10" s="15" t="s">
        <v>45</v>
      </c>
      <c r="H10" s="15" t="s">
        <v>45</v>
      </c>
      <c r="I10" s="19">
        <v>35</v>
      </c>
      <c r="J10" s="7">
        <v>2</v>
      </c>
      <c r="K10" s="15" t="s">
        <v>5</v>
      </c>
      <c r="L10" s="23">
        <v>12</v>
      </c>
      <c r="M10" s="24">
        <f t="shared" si="1"/>
        <v>0.34285714285714286</v>
      </c>
      <c r="N10" s="25">
        <v>12</v>
      </c>
      <c r="O10" s="25">
        <v>17</v>
      </c>
      <c r="P10" s="19">
        <v>12</v>
      </c>
      <c r="Q10" s="19">
        <f t="shared" si="0"/>
        <v>0</v>
      </c>
      <c r="R10" s="19">
        <v>0</v>
      </c>
      <c r="S10" s="19">
        <f t="shared" si="2"/>
        <v>12</v>
      </c>
      <c r="T10" s="19" t="s">
        <v>98</v>
      </c>
      <c r="U10" s="7">
        <v>1</v>
      </c>
      <c r="V10" s="7">
        <v>0</v>
      </c>
      <c r="W10" s="15" t="s">
        <v>5</v>
      </c>
      <c r="X10" s="15" t="s">
        <v>5</v>
      </c>
      <c r="Y10" s="28" t="s">
        <v>128</v>
      </c>
    </row>
    <row r="11" spans="1:25" ht="19.5" customHeight="1">
      <c r="A11" s="4" t="s">
        <v>10</v>
      </c>
      <c r="B11" s="22">
        <v>228</v>
      </c>
      <c r="C11" s="19">
        <v>30</v>
      </c>
      <c r="D11" s="19">
        <v>48</v>
      </c>
      <c r="E11" s="7">
        <v>4</v>
      </c>
      <c r="F11" s="7">
        <v>20</v>
      </c>
      <c r="G11" s="15">
        <v>4</v>
      </c>
      <c r="H11" s="15">
        <v>25</v>
      </c>
      <c r="I11" s="19">
        <v>29</v>
      </c>
      <c r="J11" s="7">
        <v>4</v>
      </c>
      <c r="K11" s="15">
        <v>4</v>
      </c>
      <c r="L11" s="23">
        <v>10</v>
      </c>
      <c r="M11" s="24">
        <f t="shared" si="1"/>
        <v>0.3448275862068966</v>
      </c>
      <c r="N11" s="25">
        <v>10</v>
      </c>
      <c r="O11" s="25">
        <v>12</v>
      </c>
      <c r="P11" s="19">
        <v>10</v>
      </c>
      <c r="Q11" s="19">
        <f t="shared" si="0"/>
        <v>0</v>
      </c>
      <c r="R11" s="26">
        <v>1</v>
      </c>
      <c r="S11" s="19">
        <f t="shared" si="2"/>
        <v>9</v>
      </c>
      <c r="T11" s="19" t="s">
        <v>99</v>
      </c>
      <c r="U11" s="7">
        <v>1</v>
      </c>
      <c r="V11" s="7">
        <v>1</v>
      </c>
      <c r="W11" s="15">
        <v>1</v>
      </c>
      <c r="X11" s="15">
        <v>1</v>
      </c>
      <c r="Y11" s="16" t="s">
        <v>126</v>
      </c>
    </row>
    <row r="12" spans="1:25" ht="19.5" customHeight="1">
      <c r="A12" s="4" t="s">
        <v>11</v>
      </c>
      <c r="B12" s="29">
        <v>81</v>
      </c>
      <c r="C12" s="19">
        <v>33</v>
      </c>
      <c r="D12" s="19">
        <v>64</v>
      </c>
      <c r="E12" s="7">
        <v>3</v>
      </c>
      <c r="F12" s="7">
        <v>23</v>
      </c>
      <c r="G12" s="15">
        <v>3</v>
      </c>
      <c r="H12" s="15">
        <v>37</v>
      </c>
      <c r="I12" s="19">
        <v>27</v>
      </c>
      <c r="J12" s="7">
        <v>2</v>
      </c>
      <c r="K12" s="15">
        <v>3</v>
      </c>
      <c r="L12" s="23">
        <v>10</v>
      </c>
      <c r="M12" s="24">
        <f t="shared" si="1"/>
        <v>0.37037037037037035</v>
      </c>
      <c r="N12" s="25">
        <v>10</v>
      </c>
      <c r="O12" s="25">
        <v>15</v>
      </c>
      <c r="P12" s="19">
        <v>8</v>
      </c>
      <c r="Q12" s="26">
        <f t="shared" si="0"/>
        <v>2</v>
      </c>
      <c r="R12" s="19">
        <v>0</v>
      </c>
      <c r="S12" s="19">
        <f t="shared" si="2"/>
        <v>8</v>
      </c>
      <c r="T12" s="19" t="s">
        <v>57</v>
      </c>
      <c r="U12" s="7">
        <v>1</v>
      </c>
      <c r="V12" s="7">
        <v>1</v>
      </c>
      <c r="W12" s="15">
        <v>1</v>
      </c>
      <c r="X12" s="15">
        <v>1</v>
      </c>
      <c r="Y12" s="16" t="s">
        <v>126</v>
      </c>
    </row>
    <row r="13" spans="1:25" ht="19.5" customHeight="1">
      <c r="A13" s="4" t="s">
        <v>12</v>
      </c>
      <c r="B13" s="29">
        <v>102</v>
      </c>
      <c r="C13" s="19">
        <v>32</v>
      </c>
      <c r="D13" s="19">
        <v>61</v>
      </c>
      <c r="E13" s="7">
        <v>9</v>
      </c>
      <c r="F13" s="7">
        <v>30</v>
      </c>
      <c r="G13" s="15">
        <v>7</v>
      </c>
      <c r="H13" s="15">
        <v>29</v>
      </c>
      <c r="I13" s="19">
        <v>26</v>
      </c>
      <c r="J13" s="7">
        <v>7</v>
      </c>
      <c r="K13" s="15">
        <v>6</v>
      </c>
      <c r="L13" s="23">
        <v>10</v>
      </c>
      <c r="M13" s="24">
        <f t="shared" si="1"/>
        <v>0.38461538461538464</v>
      </c>
      <c r="N13" s="25">
        <v>10</v>
      </c>
      <c r="O13" s="25">
        <v>10</v>
      </c>
      <c r="P13" s="19">
        <v>10</v>
      </c>
      <c r="Q13" s="19">
        <f t="shared" si="0"/>
        <v>0</v>
      </c>
      <c r="R13" s="26">
        <v>2</v>
      </c>
      <c r="S13" s="19">
        <f t="shared" si="2"/>
        <v>8</v>
      </c>
      <c r="T13" s="19" t="s">
        <v>93</v>
      </c>
      <c r="U13" s="7">
        <v>2</v>
      </c>
      <c r="V13" s="7">
        <v>2</v>
      </c>
      <c r="W13" s="15">
        <v>1</v>
      </c>
      <c r="X13" s="15">
        <v>1</v>
      </c>
      <c r="Y13" s="16" t="s">
        <v>129</v>
      </c>
    </row>
    <row r="14" spans="1:25" ht="19.5" customHeight="1">
      <c r="A14" s="4" t="s">
        <v>13</v>
      </c>
      <c r="B14" s="29">
        <v>163</v>
      </c>
      <c r="C14" s="19">
        <v>30</v>
      </c>
      <c r="D14" s="19">
        <v>41</v>
      </c>
      <c r="E14" s="7">
        <v>10</v>
      </c>
      <c r="F14" s="7">
        <v>34</v>
      </c>
      <c r="G14" s="15" t="s">
        <v>5</v>
      </c>
      <c r="H14" s="15" t="s">
        <v>45</v>
      </c>
      <c r="I14" s="19">
        <v>23</v>
      </c>
      <c r="J14" s="7">
        <v>9</v>
      </c>
      <c r="K14" s="15" t="s">
        <v>45</v>
      </c>
      <c r="L14" s="23">
        <v>10</v>
      </c>
      <c r="M14" s="24">
        <f t="shared" si="1"/>
        <v>0.43478260869565216</v>
      </c>
      <c r="N14" s="25">
        <v>10</v>
      </c>
      <c r="O14" s="25">
        <v>9</v>
      </c>
      <c r="P14" s="19">
        <v>10</v>
      </c>
      <c r="Q14" s="19">
        <f t="shared" si="0"/>
        <v>0</v>
      </c>
      <c r="R14" s="19">
        <v>0</v>
      </c>
      <c r="S14" s="19">
        <f t="shared" si="2"/>
        <v>10</v>
      </c>
      <c r="T14" s="19" t="s">
        <v>95</v>
      </c>
      <c r="U14" s="7">
        <v>2</v>
      </c>
      <c r="V14" s="7">
        <v>2</v>
      </c>
      <c r="W14" s="15" t="s">
        <v>5</v>
      </c>
      <c r="X14" s="15" t="s">
        <v>5</v>
      </c>
      <c r="Y14" s="5"/>
    </row>
    <row r="15" spans="1:25" ht="19.5" customHeight="1">
      <c r="A15" s="6" t="s">
        <v>14</v>
      </c>
      <c r="B15" s="30">
        <v>443</v>
      </c>
      <c r="C15" s="19">
        <v>180</v>
      </c>
      <c r="D15" s="19" t="s">
        <v>123</v>
      </c>
      <c r="E15" s="7">
        <v>10</v>
      </c>
      <c r="F15" s="7">
        <v>37</v>
      </c>
      <c r="G15" s="15">
        <v>5</v>
      </c>
      <c r="H15" s="15">
        <v>26</v>
      </c>
      <c r="I15" s="19">
        <v>138</v>
      </c>
      <c r="J15" s="7">
        <v>8</v>
      </c>
      <c r="K15" s="15">
        <v>3</v>
      </c>
      <c r="L15" s="19">
        <v>20</v>
      </c>
      <c r="M15" s="24">
        <f t="shared" si="1"/>
        <v>0.14492753623188406</v>
      </c>
      <c r="N15" s="25">
        <v>20</v>
      </c>
      <c r="O15" s="25">
        <v>80</v>
      </c>
      <c r="P15" s="19">
        <v>20</v>
      </c>
      <c r="Q15" s="19">
        <f t="shared" si="0"/>
        <v>0</v>
      </c>
      <c r="R15" s="19">
        <v>1</v>
      </c>
      <c r="S15" s="19">
        <f t="shared" si="2"/>
        <v>19</v>
      </c>
      <c r="T15" s="27" t="s">
        <v>96</v>
      </c>
      <c r="U15" s="7">
        <v>2</v>
      </c>
      <c r="V15" s="7">
        <v>2</v>
      </c>
      <c r="W15" s="15">
        <v>2</v>
      </c>
      <c r="X15" s="15">
        <v>1</v>
      </c>
      <c r="Y15" s="16" t="s">
        <v>130</v>
      </c>
    </row>
    <row r="16" spans="1:27" ht="15.75">
      <c r="A16" s="4" t="s">
        <v>15</v>
      </c>
      <c r="B16" s="30">
        <v>450</v>
      </c>
      <c r="C16" s="27" t="s">
        <v>135</v>
      </c>
      <c r="D16" s="19"/>
      <c r="E16" s="7">
        <v>4</v>
      </c>
      <c r="F16" s="7">
        <v>20</v>
      </c>
      <c r="G16" s="15">
        <v>0</v>
      </c>
      <c r="H16" s="15" t="s">
        <v>5</v>
      </c>
      <c r="I16" s="27" t="s">
        <v>136</v>
      </c>
      <c r="J16" s="7">
        <v>4</v>
      </c>
      <c r="K16" s="15" t="s">
        <v>45</v>
      </c>
      <c r="L16" s="27" t="s">
        <v>50</v>
      </c>
      <c r="M16" s="24">
        <f>47/349</f>
        <v>0.1346704871060172</v>
      </c>
      <c r="N16" s="31" t="s">
        <v>50</v>
      </c>
      <c r="O16" s="31" t="s">
        <v>77</v>
      </c>
      <c r="P16" s="27" t="s">
        <v>106</v>
      </c>
      <c r="Q16" s="32" t="s">
        <v>107</v>
      </c>
      <c r="R16" s="27" t="s">
        <v>56</v>
      </c>
      <c r="S16" s="27" t="s">
        <v>120</v>
      </c>
      <c r="U16" s="34">
        <v>1</v>
      </c>
      <c r="V16" s="34">
        <v>1</v>
      </c>
      <c r="W16" s="35" t="s">
        <v>5</v>
      </c>
      <c r="X16" s="35" t="s">
        <v>5</v>
      </c>
      <c r="Y16" s="20"/>
      <c r="Z16" s="21"/>
      <c r="AA16" s="21"/>
    </row>
    <row r="17" spans="1:25" ht="15.75">
      <c r="A17" s="8" t="s">
        <v>58</v>
      </c>
      <c r="B17" s="36" t="s">
        <v>5</v>
      </c>
      <c r="C17" s="37">
        <v>89</v>
      </c>
      <c r="D17" s="19">
        <v>23</v>
      </c>
      <c r="E17" s="7" t="s">
        <v>45</v>
      </c>
      <c r="F17" s="7" t="s">
        <v>45</v>
      </c>
      <c r="G17" s="15" t="s">
        <v>45</v>
      </c>
      <c r="H17" s="15" t="s">
        <v>45</v>
      </c>
      <c r="I17" s="37">
        <v>73</v>
      </c>
      <c r="J17" s="38" t="s">
        <v>45</v>
      </c>
      <c r="K17" s="39" t="s">
        <v>45</v>
      </c>
      <c r="L17" s="37">
        <v>12</v>
      </c>
      <c r="M17" s="40">
        <f t="shared" si="1"/>
        <v>0.1643835616438356</v>
      </c>
      <c r="N17" s="41">
        <v>12</v>
      </c>
      <c r="O17" s="41">
        <v>49</v>
      </c>
      <c r="P17" s="37">
        <v>12</v>
      </c>
      <c r="Q17" s="37">
        <f aca="true" t="shared" si="3" ref="Q17:Q34">L17-P17</f>
        <v>0</v>
      </c>
      <c r="R17" s="37">
        <v>0</v>
      </c>
      <c r="S17" s="37">
        <f t="shared" si="2"/>
        <v>12</v>
      </c>
      <c r="T17" s="19" t="s">
        <v>97</v>
      </c>
      <c r="U17" s="42" t="s">
        <v>5</v>
      </c>
      <c r="V17" s="42" t="s">
        <v>5</v>
      </c>
      <c r="W17" s="39" t="s">
        <v>5</v>
      </c>
      <c r="X17" s="39" t="s">
        <v>5</v>
      </c>
      <c r="Y17" s="5"/>
    </row>
    <row r="18" spans="1:25" ht="15.75">
      <c r="A18" s="8" t="s">
        <v>59</v>
      </c>
      <c r="B18" s="36" t="s">
        <v>5</v>
      </c>
      <c r="C18" s="37">
        <v>62</v>
      </c>
      <c r="D18" s="19">
        <v>23</v>
      </c>
      <c r="E18" s="7" t="s">
        <v>45</v>
      </c>
      <c r="F18" s="7" t="s">
        <v>45</v>
      </c>
      <c r="G18" s="15" t="s">
        <v>45</v>
      </c>
      <c r="H18" s="15" t="s">
        <v>45</v>
      </c>
      <c r="I18" s="37">
        <v>50</v>
      </c>
      <c r="J18" s="38" t="s">
        <v>45</v>
      </c>
      <c r="K18" s="39" t="s">
        <v>45</v>
      </c>
      <c r="L18" s="37">
        <v>7</v>
      </c>
      <c r="M18" s="40">
        <f t="shared" si="1"/>
        <v>0.14</v>
      </c>
      <c r="N18" s="41">
        <v>7</v>
      </c>
      <c r="O18" s="41">
        <v>39</v>
      </c>
      <c r="P18" s="37">
        <v>7</v>
      </c>
      <c r="Q18" s="37">
        <f t="shared" si="3"/>
        <v>0</v>
      </c>
      <c r="R18" s="37">
        <v>0</v>
      </c>
      <c r="S18" s="37">
        <f t="shared" si="2"/>
        <v>7</v>
      </c>
      <c r="T18" s="19" t="s">
        <v>92</v>
      </c>
      <c r="U18" s="42" t="s">
        <v>5</v>
      </c>
      <c r="V18" s="42" t="s">
        <v>5</v>
      </c>
      <c r="W18" s="39" t="s">
        <v>5</v>
      </c>
      <c r="X18" s="39" t="s">
        <v>5</v>
      </c>
      <c r="Y18" s="16"/>
    </row>
    <row r="19" spans="1:25" ht="15.75">
      <c r="A19" s="8" t="s">
        <v>60</v>
      </c>
      <c r="B19" s="36" t="s">
        <v>5</v>
      </c>
      <c r="C19" s="37">
        <v>82</v>
      </c>
      <c r="D19" s="19">
        <v>23</v>
      </c>
      <c r="E19" s="7" t="s">
        <v>45</v>
      </c>
      <c r="F19" s="7" t="s">
        <v>45</v>
      </c>
      <c r="G19" s="15" t="s">
        <v>45</v>
      </c>
      <c r="H19" s="15" t="s">
        <v>45</v>
      </c>
      <c r="I19" s="37">
        <v>70</v>
      </c>
      <c r="J19" s="38" t="s">
        <v>45</v>
      </c>
      <c r="K19" s="39" t="s">
        <v>45</v>
      </c>
      <c r="L19" s="37">
        <v>6</v>
      </c>
      <c r="M19" s="40">
        <f t="shared" si="1"/>
        <v>0.08571428571428572</v>
      </c>
      <c r="N19" s="41">
        <v>6</v>
      </c>
      <c r="O19" s="41">
        <v>34</v>
      </c>
      <c r="P19" s="37">
        <v>6</v>
      </c>
      <c r="Q19" s="37">
        <f t="shared" si="3"/>
        <v>0</v>
      </c>
      <c r="R19" s="37">
        <v>0</v>
      </c>
      <c r="S19" s="37">
        <f t="shared" si="2"/>
        <v>6</v>
      </c>
      <c r="T19" s="19" t="s">
        <v>79</v>
      </c>
      <c r="U19" s="42" t="s">
        <v>5</v>
      </c>
      <c r="V19" s="42" t="s">
        <v>5</v>
      </c>
      <c r="W19" s="39" t="s">
        <v>5</v>
      </c>
      <c r="X19" s="39" t="s">
        <v>5</v>
      </c>
      <c r="Y19" s="5"/>
    </row>
    <row r="20" spans="1:25" ht="15.75">
      <c r="A20" s="8" t="s">
        <v>61</v>
      </c>
      <c r="B20" s="36" t="s">
        <v>5</v>
      </c>
      <c r="C20" s="37">
        <v>11</v>
      </c>
      <c r="D20" s="19">
        <v>27</v>
      </c>
      <c r="E20" s="7" t="s">
        <v>45</v>
      </c>
      <c r="F20" s="7" t="s">
        <v>45</v>
      </c>
      <c r="G20" s="15" t="s">
        <v>45</v>
      </c>
      <c r="H20" s="15" t="s">
        <v>45</v>
      </c>
      <c r="I20" s="37">
        <v>10</v>
      </c>
      <c r="J20" s="38" t="s">
        <v>45</v>
      </c>
      <c r="K20" s="39" t="s">
        <v>45</v>
      </c>
      <c r="L20" s="37">
        <v>1</v>
      </c>
      <c r="M20" s="40">
        <f t="shared" si="1"/>
        <v>0.1</v>
      </c>
      <c r="N20" s="41">
        <v>1</v>
      </c>
      <c r="O20" s="41">
        <v>7</v>
      </c>
      <c r="P20" s="37">
        <v>1</v>
      </c>
      <c r="Q20" s="37">
        <f t="shared" si="3"/>
        <v>0</v>
      </c>
      <c r="R20" s="37">
        <v>0</v>
      </c>
      <c r="S20" s="37">
        <f t="shared" si="2"/>
        <v>1</v>
      </c>
      <c r="T20" s="19" t="s">
        <v>95</v>
      </c>
      <c r="U20" s="42" t="s">
        <v>5</v>
      </c>
      <c r="V20" s="42" t="s">
        <v>5</v>
      </c>
      <c r="W20" s="39" t="s">
        <v>5</v>
      </c>
      <c r="X20" s="39" t="s">
        <v>5</v>
      </c>
      <c r="Y20" s="5"/>
    </row>
    <row r="21" spans="1:25" ht="15.75">
      <c r="A21" s="8" t="s">
        <v>62</v>
      </c>
      <c r="B21" s="36" t="s">
        <v>5</v>
      </c>
      <c r="C21" s="37">
        <v>30</v>
      </c>
      <c r="D21" s="19">
        <v>16</v>
      </c>
      <c r="E21" s="7" t="s">
        <v>45</v>
      </c>
      <c r="F21" s="7" t="s">
        <v>45</v>
      </c>
      <c r="G21" s="15" t="s">
        <v>45</v>
      </c>
      <c r="H21" s="15" t="s">
        <v>45</v>
      </c>
      <c r="I21" s="37">
        <v>24</v>
      </c>
      <c r="J21" s="38" t="s">
        <v>45</v>
      </c>
      <c r="K21" s="39" t="s">
        <v>45</v>
      </c>
      <c r="L21" s="37">
        <v>2</v>
      </c>
      <c r="M21" s="40">
        <f t="shared" si="1"/>
        <v>0.08333333333333333</v>
      </c>
      <c r="N21" s="41">
        <v>2</v>
      </c>
      <c r="O21" s="41">
        <v>18</v>
      </c>
      <c r="P21" s="37">
        <v>2</v>
      </c>
      <c r="Q21" s="37">
        <f t="shared" si="3"/>
        <v>0</v>
      </c>
      <c r="R21" s="37">
        <v>0</v>
      </c>
      <c r="S21" s="37">
        <f t="shared" si="2"/>
        <v>2</v>
      </c>
      <c r="T21" s="19" t="s">
        <v>98</v>
      </c>
      <c r="U21" s="42" t="s">
        <v>5</v>
      </c>
      <c r="V21" s="42" t="s">
        <v>5</v>
      </c>
      <c r="W21" s="39" t="s">
        <v>5</v>
      </c>
      <c r="X21" s="39" t="s">
        <v>5</v>
      </c>
      <c r="Y21" s="5"/>
    </row>
    <row r="22" spans="1:25" ht="15.75">
      <c r="A22" s="8" t="s">
        <v>63</v>
      </c>
      <c r="B22" s="36" t="s">
        <v>5</v>
      </c>
      <c r="C22" s="37">
        <v>11</v>
      </c>
      <c r="D22" s="19">
        <v>27</v>
      </c>
      <c r="E22" s="7" t="s">
        <v>45</v>
      </c>
      <c r="F22" s="7" t="s">
        <v>45</v>
      </c>
      <c r="G22" s="15" t="s">
        <v>45</v>
      </c>
      <c r="H22" s="15" t="s">
        <v>45</v>
      </c>
      <c r="I22" s="37">
        <v>7</v>
      </c>
      <c r="J22" s="38" t="s">
        <v>45</v>
      </c>
      <c r="K22" s="39" t="s">
        <v>45</v>
      </c>
      <c r="L22" s="37">
        <v>2</v>
      </c>
      <c r="M22" s="40">
        <f t="shared" si="1"/>
        <v>0.2857142857142857</v>
      </c>
      <c r="N22" s="41">
        <v>2</v>
      </c>
      <c r="O22" s="41">
        <v>5</v>
      </c>
      <c r="P22" s="37">
        <v>2</v>
      </c>
      <c r="Q22" s="37">
        <f t="shared" si="3"/>
        <v>0</v>
      </c>
      <c r="R22" s="37">
        <v>0</v>
      </c>
      <c r="S22" s="37">
        <f t="shared" si="2"/>
        <v>2</v>
      </c>
      <c r="T22" s="19" t="s">
        <v>99</v>
      </c>
      <c r="U22" s="42" t="s">
        <v>5</v>
      </c>
      <c r="V22" s="42" t="s">
        <v>5</v>
      </c>
      <c r="W22" s="39" t="s">
        <v>5</v>
      </c>
      <c r="X22" s="39" t="s">
        <v>5</v>
      </c>
      <c r="Y22" s="5"/>
    </row>
    <row r="23" spans="1:25" ht="15.75">
      <c r="A23" s="8" t="s">
        <v>64</v>
      </c>
      <c r="B23" s="36" t="s">
        <v>5</v>
      </c>
      <c r="C23" s="36" t="s">
        <v>5</v>
      </c>
      <c r="D23" s="19" t="s">
        <v>5</v>
      </c>
      <c r="E23" s="7" t="s">
        <v>45</v>
      </c>
      <c r="F23" s="7" t="s">
        <v>45</v>
      </c>
      <c r="G23" s="15" t="s">
        <v>45</v>
      </c>
      <c r="H23" s="15" t="s">
        <v>45</v>
      </c>
      <c r="I23" s="43" t="s">
        <v>45</v>
      </c>
      <c r="J23" s="38" t="s">
        <v>45</v>
      </c>
      <c r="K23" s="39" t="s">
        <v>45</v>
      </c>
      <c r="L23" s="37" t="s">
        <v>101</v>
      </c>
      <c r="M23" s="40" t="s">
        <v>5</v>
      </c>
      <c r="N23" s="40" t="s">
        <v>5</v>
      </c>
      <c r="O23" s="40" t="s">
        <v>5</v>
      </c>
      <c r="P23" s="40" t="s">
        <v>5</v>
      </c>
      <c r="Q23" s="40" t="s">
        <v>5</v>
      </c>
      <c r="R23" s="40" t="s">
        <v>5</v>
      </c>
      <c r="S23" s="40" t="s">
        <v>5</v>
      </c>
      <c r="T23" s="19" t="s">
        <v>49</v>
      </c>
      <c r="U23" s="42" t="s">
        <v>5</v>
      </c>
      <c r="V23" s="42" t="s">
        <v>5</v>
      </c>
      <c r="W23" s="39" t="s">
        <v>5</v>
      </c>
      <c r="X23" s="39" t="s">
        <v>5</v>
      </c>
      <c r="Y23" s="28" t="s">
        <v>102</v>
      </c>
    </row>
    <row r="24" spans="1:25" ht="15.75">
      <c r="A24" s="8" t="s">
        <v>65</v>
      </c>
      <c r="B24" s="36" t="s">
        <v>5</v>
      </c>
      <c r="C24" s="37">
        <v>5</v>
      </c>
      <c r="D24" s="19">
        <v>23</v>
      </c>
      <c r="E24" s="7" t="s">
        <v>45</v>
      </c>
      <c r="F24" s="7" t="s">
        <v>45</v>
      </c>
      <c r="G24" s="15" t="s">
        <v>45</v>
      </c>
      <c r="H24" s="15" t="s">
        <v>45</v>
      </c>
      <c r="I24" s="37">
        <v>5</v>
      </c>
      <c r="J24" s="38" t="s">
        <v>45</v>
      </c>
      <c r="K24" s="39" t="s">
        <v>45</v>
      </c>
      <c r="L24" s="37">
        <v>1</v>
      </c>
      <c r="M24" s="40">
        <f t="shared" si="1"/>
        <v>0.2</v>
      </c>
      <c r="N24" s="41">
        <v>1</v>
      </c>
      <c r="O24" s="41">
        <v>4</v>
      </c>
      <c r="P24" s="37">
        <v>1</v>
      </c>
      <c r="Q24" s="37">
        <f t="shared" si="3"/>
        <v>0</v>
      </c>
      <c r="R24" s="37">
        <v>0</v>
      </c>
      <c r="S24" s="37">
        <f t="shared" si="2"/>
        <v>1</v>
      </c>
      <c r="T24" s="19" t="s">
        <v>81</v>
      </c>
      <c r="U24" s="42" t="s">
        <v>5</v>
      </c>
      <c r="V24" s="42" t="s">
        <v>5</v>
      </c>
      <c r="W24" s="39" t="s">
        <v>5</v>
      </c>
      <c r="X24" s="39" t="s">
        <v>5</v>
      </c>
      <c r="Y24" s="5"/>
    </row>
    <row r="25" spans="1:25" ht="15.75">
      <c r="A25" s="8" t="s">
        <v>66</v>
      </c>
      <c r="B25" s="36" t="s">
        <v>5</v>
      </c>
      <c r="C25" s="37">
        <v>16</v>
      </c>
      <c r="D25" s="19">
        <v>24</v>
      </c>
      <c r="E25" s="7" t="s">
        <v>45</v>
      </c>
      <c r="F25" s="7" t="s">
        <v>45</v>
      </c>
      <c r="G25" s="15" t="s">
        <v>45</v>
      </c>
      <c r="H25" s="15" t="s">
        <v>45</v>
      </c>
      <c r="I25" s="37">
        <v>13</v>
      </c>
      <c r="J25" s="38" t="s">
        <v>45</v>
      </c>
      <c r="K25" s="39" t="s">
        <v>45</v>
      </c>
      <c r="L25" s="37">
        <v>2</v>
      </c>
      <c r="M25" s="40">
        <f t="shared" si="1"/>
        <v>0.15384615384615385</v>
      </c>
      <c r="N25" s="41">
        <v>2</v>
      </c>
      <c r="O25" s="41">
        <v>10</v>
      </c>
      <c r="P25" s="37">
        <v>2</v>
      </c>
      <c r="Q25" s="37">
        <f t="shared" si="3"/>
        <v>0</v>
      </c>
      <c r="R25" s="37">
        <v>0</v>
      </c>
      <c r="S25" s="37">
        <f t="shared" si="2"/>
        <v>2</v>
      </c>
      <c r="T25" s="19" t="s">
        <v>82</v>
      </c>
      <c r="U25" s="42" t="s">
        <v>5</v>
      </c>
      <c r="V25" s="42" t="s">
        <v>5</v>
      </c>
      <c r="W25" s="39" t="s">
        <v>5</v>
      </c>
      <c r="X25" s="39" t="s">
        <v>5</v>
      </c>
      <c r="Y25" s="5"/>
    </row>
    <row r="26" spans="1:25" ht="15.75">
      <c r="A26" s="8" t="s">
        <v>67</v>
      </c>
      <c r="B26" s="36" t="s">
        <v>5</v>
      </c>
      <c r="C26" s="37">
        <v>9</v>
      </c>
      <c r="D26" s="19">
        <v>25</v>
      </c>
      <c r="E26" s="7" t="s">
        <v>45</v>
      </c>
      <c r="F26" s="7" t="s">
        <v>45</v>
      </c>
      <c r="G26" s="15" t="s">
        <v>45</v>
      </c>
      <c r="H26" s="15" t="s">
        <v>45</v>
      </c>
      <c r="I26" s="37">
        <v>5</v>
      </c>
      <c r="J26" s="38" t="s">
        <v>45</v>
      </c>
      <c r="K26" s="39" t="s">
        <v>45</v>
      </c>
      <c r="L26" s="37">
        <v>1</v>
      </c>
      <c r="M26" s="40">
        <f t="shared" si="1"/>
        <v>0.2</v>
      </c>
      <c r="N26" s="41">
        <v>1</v>
      </c>
      <c r="O26" s="41">
        <v>3</v>
      </c>
      <c r="P26" s="37">
        <v>1</v>
      </c>
      <c r="Q26" s="37">
        <f t="shared" si="3"/>
        <v>0</v>
      </c>
      <c r="R26" s="37">
        <v>0</v>
      </c>
      <c r="S26" s="37">
        <f t="shared" si="2"/>
        <v>1</v>
      </c>
      <c r="T26" s="19" t="s">
        <v>83</v>
      </c>
      <c r="U26" s="42" t="s">
        <v>5</v>
      </c>
      <c r="V26" s="42" t="s">
        <v>5</v>
      </c>
      <c r="W26" s="39" t="s">
        <v>5</v>
      </c>
      <c r="X26" s="39" t="s">
        <v>5</v>
      </c>
      <c r="Y26" s="5"/>
    </row>
    <row r="27" spans="1:25" ht="15.75">
      <c r="A27" s="8" t="s">
        <v>68</v>
      </c>
      <c r="B27" s="36" t="s">
        <v>5</v>
      </c>
      <c r="C27" s="37">
        <v>7</v>
      </c>
      <c r="D27" s="19">
        <v>26</v>
      </c>
      <c r="E27" s="7" t="s">
        <v>45</v>
      </c>
      <c r="F27" s="7" t="s">
        <v>45</v>
      </c>
      <c r="G27" s="15" t="s">
        <v>45</v>
      </c>
      <c r="H27" s="15" t="s">
        <v>45</v>
      </c>
      <c r="I27" s="37">
        <v>4</v>
      </c>
      <c r="J27" s="38" t="s">
        <v>45</v>
      </c>
      <c r="K27" s="39" t="s">
        <v>45</v>
      </c>
      <c r="L27" s="37">
        <v>1</v>
      </c>
      <c r="M27" s="40">
        <f t="shared" si="1"/>
        <v>0.25</v>
      </c>
      <c r="N27" s="41">
        <v>1</v>
      </c>
      <c r="O27" s="41">
        <v>3</v>
      </c>
      <c r="P27" s="37">
        <v>1</v>
      </c>
      <c r="Q27" s="37">
        <f t="shared" si="3"/>
        <v>0</v>
      </c>
      <c r="R27" s="37">
        <v>0</v>
      </c>
      <c r="S27" s="37">
        <f t="shared" si="2"/>
        <v>1</v>
      </c>
      <c r="T27" s="19" t="s">
        <v>80</v>
      </c>
      <c r="U27" s="42" t="s">
        <v>5</v>
      </c>
      <c r="V27" s="42" t="s">
        <v>5</v>
      </c>
      <c r="W27" s="39" t="s">
        <v>5</v>
      </c>
      <c r="X27" s="39" t="s">
        <v>5</v>
      </c>
      <c r="Y27" s="5"/>
    </row>
    <row r="28" spans="1:25" ht="15.75">
      <c r="A28" s="8" t="s">
        <v>69</v>
      </c>
      <c r="B28" s="36" t="s">
        <v>5</v>
      </c>
      <c r="C28" s="37">
        <v>6</v>
      </c>
      <c r="D28" s="19">
        <v>30</v>
      </c>
      <c r="E28" s="7" t="s">
        <v>45</v>
      </c>
      <c r="F28" s="7" t="s">
        <v>45</v>
      </c>
      <c r="G28" s="15" t="s">
        <v>45</v>
      </c>
      <c r="H28" s="15" t="s">
        <v>45</v>
      </c>
      <c r="I28" s="37">
        <v>5</v>
      </c>
      <c r="J28" s="38" t="s">
        <v>45</v>
      </c>
      <c r="K28" s="39" t="s">
        <v>45</v>
      </c>
      <c r="L28" s="37">
        <v>1</v>
      </c>
      <c r="M28" s="40">
        <f t="shared" si="1"/>
        <v>0.2</v>
      </c>
      <c r="N28" s="41">
        <v>1</v>
      </c>
      <c r="O28" s="41">
        <v>4</v>
      </c>
      <c r="P28" s="37">
        <v>1</v>
      </c>
      <c r="Q28" s="37">
        <f t="shared" si="3"/>
        <v>0</v>
      </c>
      <c r="R28" s="37">
        <v>0</v>
      </c>
      <c r="S28" s="37">
        <f t="shared" si="2"/>
        <v>1</v>
      </c>
      <c r="T28" s="19" t="s">
        <v>82</v>
      </c>
      <c r="U28" s="42" t="s">
        <v>5</v>
      </c>
      <c r="V28" s="42" t="s">
        <v>5</v>
      </c>
      <c r="W28" s="39" t="s">
        <v>5</v>
      </c>
      <c r="X28" s="39" t="s">
        <v>5</v>
      </c>
      <c r="Y28" s="5"/>
    </row>
    <row r="29" spans="1:25" ht="15.75">
      <c r="A29" s="8" t="s">
        <v>70</v>
      </c>
      <c r="B29" s="36" t="s">
        <v>5</v>
      </c>
      <c r="C29" s="37">
        <v>12</v>
      </c>
      <c r="D29" s="19">
        <v>28</v>
      </c>
      <c r="E29" s="7" t="s">
        <v>45</v>
      </c>
      <c r="F29" s="7" t="s">
        <v>45</v>
      </c>
      <c r="G29" s="15" t="s">
        <v>45</v>
      </c>
      <c r="H29" s="15" t="s">
        <v>45</v>
      </c>
      <c r="I29" s="37">
        <v>11</v>
      </c>
      <c r="J29" s="38" t="s">
        <v>45</v>
      </c>
      <c r="K29" s="39" t="s">
        <v>45</v>
      </c>
      <c r="L29" s="37">
        <v>1</v>
      </c>
      <c r="M29" s="40">
        <f t="shared" si="1"/>
        <v>0.09090909090909091</v>
      </c>
      <c r="N29" s="41">
        <v>1</v>
      </c>
      <c r="O29" s="41">
        <v>10</v>
      </c>
      <c r="P29" s="37">
        <v>1</v>
      </c>
      <c r="Q29" s="37">
        <f t="shared" si="3"/>
        <v>0</v>
      </c>
      <c r="R29" s="37">
        <v>0</v>
      </c>
      <c r="S29" s="37">
        <f t="shared" si="2"/>
        <v>1</v>
      </c>
      <c r="T29" s="19" t="s">
        <v>81</v>
      </c>
      <c r="U29" s="42" t="s">
        <v>5</v>
      </c>
      <c r="V29" s="42" t="s">
        <v>5</v>
      </c>
      <c r="W29" s="39" t="s">
        <v>5</v>
      </c>
      <c r="X29" s="39" t="s">
        <v>5</v>
      </c>
      <c r="Y29" s="5"/>
    </row>
    <row r="30" spans="1:25" ht="15.75">
      <c r="A30" s="8" t="s">
        <v>71</v>
      </c>
      <c r="B30" s="36" t="s">
        <v>5</v>
      </c>
      <c r="C30" s="37">
        <v>15</v>
      </c>
      <c r="D30" s="19">
        <v>28</v>
      </c>
      <c r="E30" s="7" t="s">
        <v>45</v>
      </c>
      <c r="F30" s="7" t="s">
        <v>45</v>
      </c>
      <c r="G30" s="15" t="s">
        <v>45</v>
      </c>
      <c r="H30" s="15" t="s">
        <v>45</v>
      </c>
      <c r="I30" s="37">
        <v>10</v>
      </c>
      <c r="J30" s="38" t="s">
        <v>45</v>
      </c>
      <c r="K30" s="39" t="s">
        <v>45</v>
      </c>
      <c r="L30" s="37">
        <v>1</v>
      </c>
      <c r="M30" s="40">
        <f t="shared" si="1"/>
        <v>0.1</v>
      </c>
      <c r="N30" s="41">
        <v>1</v>
      </c>
      <c r="O30" s="41">
        <v>9</v>
      </c>
      <c r="P30" s="37">
        <v>1</v>
      </c>
      <c r="Q30" s="37">
        <f t="shared" si="3"/>
        <v>0</v>
      </c>
      <c r="R30" s="37">
        <v>0</v>
      </c>
      <c r="S30" s="37">
        <f t="shared" si="2"/>
        <v>1</v>
      </c>
      <c r="T30" s="19" t="s">
        <v>100</v>
      </c>
      <c r="U30" s="42" t="s">
        <v>5</v>
      </c>
      <c r="V30" s="42" t="s">
        <v>5</v>
      </c>
      <c r="W30" s="39" t="s">
        <v>5</v>
      </c>
      <c r="X30" s="39" t="s">
        <v>5</v>
      </c>
      <c r="Y30" s="5"/>
    </row>
    <row r="31" spans="1:25" ht="15.75">
      <c r="A31" s="8" t="s">
        <v>72</v>
      </c>
      <c r="B31" s="36" t="s">
        <v>5</v>
      </c>
      <c r="C31" s="37">
        <v>8</v>
      </c>
      <c r="D31" s="19">
        <v>24</v>
      </c>
      <c r="E31" s="7" t="s">
        <v>45</v>
      </c>
      <c r="F31" s="7" t="s">
        <v>45</v>
      </c>
      <c r="G31" s="15" t="s">
        <v>45</v>
      </c>
      <c r="H31" s="15" t="s">
        <v>45</v>
      </c>
      <c r="I31" s="37">
        <v>7</v>
      </c>
      <c r="J31" s="38" t="s">
        <v>45</v>
      </c>
      <c r="K31" s="39" t="s">
        <v>45</v>
      </c>
      <c r="L31" s="37">
        <v>2</v>
      </c>
      <c r="M31" s="40">
        <f t="shared" si="1"/>
        <v>0.2857142857142857</v>
      </c>
      <c r="N31" s="41">
        <v>2</v>
      </c>
      <c r="O31" s="41">
        <v>5</v>
      </c>
      <c r="P31" s="37">
        <v>2</v>
      </c>
      <c r="Q31" s="37">
        <f t="shared" si="3"/>
        <v>0</v>
      </c>
      <c r="R31" s="37">
        <v>0</v>
      </c>
      <c r="S31" s="37">
        <f t="shared" si="2"/>
        <v>2</v>
      </c>
      <c r="T31" s="19" t="s">
        <v>95</v>
      </c>
      <c r="U31" s="42" t="s">
        <v>5</v>
      </c>
      <c r="V31" s="42" t="s">
        <v>5</v>
      </c>
      <c r="W31" s="39" t="s">
        <v>5</v>
      </c>
      <c r="X31" s="39" t="s">
        <v>5</v>
      </c>
      <c r="Y31" s="28" t="s">
        <v>114</v>
      </c>
    </row>
    <row r="32" spans="1:25" ht="15.75">
      <c r="A32" s="8" t="s">
        <v>73</v>
      </c>
      <c r="B32" s="36" t="s">
        <v>5</v>
      </c>
      <c r="C32" s="37">
        <v>8</v>
      </c>
      <c r="D32" s="19">
        <v>30</v>
      </c>
      <c r="E32" s="7" t="s">
        <v>45</v>
      </c>
      <c r="F32" s="7" t="s">
        <v>45</v>
      </c>
      <c r="G32" s="15" t="s">
        <v>45</v>
      </c>
      <c r="H32" s="15" t="s">
        <v>45</v>
      </c>
      <c r="I32" s="37">
        <v>3</v>
      </c>
      <c r="J32" s="38" t="s">
        <v>45</v>
      </c>
      <c r="K32" s="39" t="s">
        <v>45</v>
      </c>
      <c r="L32" s="37">
        <v>1</v>
      </c>
      <c r="M32" s="40">
        <f t="shared" si="1"/>
        <v>0.3333333333333333</v>
      </c>
      <c r="N32" s="41">
        <v>1</v>
      </c>
      <c r="O32" s="41">
        <v>2</v>
      </c>
      <c r="P32" s="37">
        <v>0</v>
      </c>
      <c r="Q32" s="44">
        <f t="shared" si="3"/>
        <v>1</v>
      </c>
      <c r="R32" s="37">
        <v>0</v>
      </c>
      <c r="S32" s="37">
        <f t="shared" si="2"/>
        <v>0</v>
      </c>
      <c r="T32" s="19" t="s">
        <v>49</v>
      </c>
      <c r="U32" s="42" t="s">
        <v>5</v>
      </c>
      <c r="V32" s="42" t="s">
        <v>5</v>
      </c>
      <c r="W32" s="39" t="s">
        <v>5</v>
      </c>
      <c r="X32" s="39" t="s">
        <v>5</v>
      </c>
      <c r="Y32" s="28" t="s">
        <v>103</v>
      </c>
    </row>
    <row r="33" spans="1:25" ht="15.75">
      <c r="A33" s="8" t="s">
        <v>74</v>
      </c>
      <c r="B33" s="36" t="s">
        <v>5</v>
      </c>
      <c r="C33" s="37">
        <v>15</v>
      </c>
      <c r="D33" s="19">
        <v>27</v>
      </c>
      <c r="E33" s="7" t="s">
        <v>45</v>
      </c>
      <c r="F33" s="7" t="s">
        <v>45</v>
      </c>
      <c r="G33" s="15" t="s">
        <v>45</v>
      </c>
      <c r="H33" s="15" t="s">
        <v>45</v>
      </c>
      <c r="I33" s="37">
        <v>10</v>
      </c>
      <c r="J33" s="38" t="s">
        <v>45</v>
      </c>
      <c r="K33" s="39" t="s">
        <v>45</v>
      </c>
      <c r="L33" s="37">
        <v>1</v>
      </c>
      <c r="M33" s="40">
        <f t="shared" si="1"/>
        <v>0.1</v>
      </c>
      <c r="N33" s="41">
        <v>1</v>
      </c>
      <c r="O33" s="41">
        <v>9</v>
      </c>
      <c r="P33" s="37">
        <v>1</v>
      </c>
      <c r="Q33" s="37">
        <f t="shared" si="3"/>
        <v>0</v>
      </c>
      <c r="R33" s="37">
        <v>0</v>
      </c>
      <c r="S33" s="37">
        <f t="shared" si="2"/>
        <v>1</v>
      </c>
      <c r="T33" s="19" t="s">
        <v>104</v>
      </c>
      <c r="U33" s="42" t="s">
        <v>5</v>
      </c>
      <c r="V33" s="42" t="s">
        <v>5</v>
      </c>
      <c r="W33" s="39" t="s">
        <v>5</v>
      </c>
      <c r="X33" s="39" t="s">
        <v>5</v>
      </c>
      <c r="Y33" s="5"/>
    </row>
    <row r="34" spans="1:25" ht="18" customHeight="1">
      <c r="A34" s="8" t="s">
        <v>75</v>
      </c>
      <c r="B34" s="36" t="s">
        <v>5</v>
      </c>
      <c r="C34" s="37">
        <v>36</v>
      </c>
      <c r="D34" s="19">
        <v>26</v>
      </c>
      <c r="E34" s="7" t="s">
        <v>45</v>
      </c>
      <c r="F34" s="7" t="s">
        <v>45</v>
      </c>
      <c r="G34" s="15" t="s">
        <v>45</v>
      </c>
      <c r="H34" s="15" t="s">
        <v>45</v>
      </c>
      <c r="I34" s="37">
        <v>29</v>
      </c>
      <c r="J34" s="38" t="s">
        <v>45</v>
      </c>
      <c r="K34" s="39" t="s">
        <v>45</v>
      </c>
      <c r="L34" s="37">
        <v>5</v>
      </c>
      <c r="M34" s="40">
        <f t="shared" si="1"/>
        <v>0.1724137931034483</v>
      </c>
      <c r="N34" s="41">
        <v>5</v>
      </c>
      <c r="O34" s="41">
        <v>23</v>
      </c>
      <c r="P34" s="37">
        <v>5</v>
      </c>
      <c r="Q34" s="37">
        <f t="shared" si="3"/>
        <v>0</v>
      </c>
      <c r="R34" s="37">
        <v>0</v>
      </c>
      <c r="S34" s="37">
        <f t="shared" si="2"/>
        <v>5</v>
      </c>
      <c r="T34" s="19" t="s">
        <v>105</v>
      </c>
      <c r="U34" s="42" t="s">
        <v>5</v>
      </c>
      <c r="V34" s="42" t="s">
        <v>5</v>
      </c>
      <c r="W34" s="39" t="s">
        <v>5</v>
      </c>
      <c r="X34" s="39" t="s">
        <v>5</v>
      </c>
      <c r="Y34" s="5"/>
    </row>
    <row r="35" spans="1:25" ht="15.75">
      <c r="A35" s="6" t="s">
        <v>16</v>
      </c>
      <c r="B35" s="45" t="s">
        <v>90</v>
      </c>
      <c r="C35" s="27" t="s">
        <v>89</v>
      </c>
      <c r="D35" s="19"/>
      <c r="E35" s="34" t="s">
        <v>47</v>
      </c>
      <c r="F35" s="7"/>
      <c r="G35" s="35" t="s">
        <v>47</v>
      </c>
      <c r="H35" s="15"/>
      <c r="I35" s="27" t="s">
        <v>91</v>
      </c>
      <c r="J35" s="34" t="s">
        <v>47</v>
      </c>
      <c r="K35" s="35" t="s">
        <v>47</v>
      </c>
      <c r="L35" s="27" t="s">
        <v>46</v>
      </c>
      <c r="M35" s="24">
        <f>31/144</f>
        <v>0.2152777777777778</v>
      </c>
      <c r="N35" s="27" t="s">
        <v>110</v>
      </c>
      <c r="O35" s="27" t="s">
        <v>112</v>
      </c>
      <c r="P35" s="27" t="s">
        <v>110</v>
      </c>
      <c r="Q35" s="46" t="s">
        <v>111</v>
      </c>
      <c r="R35" s="27" t="s">
        <v>78</v>
      </c>
      <c r="S35" s="27" t="s">
        <v>121</v>
      </c>
      <c r="T35" s="27"/>
      <c r="U35" s="34" t="s">
        <v>119</v>
      </c>
      <c r="V35" s="34" t="s">
        <v>47</v>
      </c>
      <c r="W35" s="35" t="s">
        <v>107</v>
      </c>
      <c r="X35" s="35" t="s">
        <v>107</v>
      </c>
      <c r="Y35" s="5"/>
    </row>
    <row r="36" spans="1:25" ht="19.5" customHeight="1">
      <c r="A36" s="8" t="s">
        <v>17</v>
      </c>
      <c r="B36" s="47">
        <v>3</v>
      </c>
      <c r="C36" s="37">
        <v>3</v>
      </c>
      <c r="D36" s="19">
        <v>29</v>
      </c>
      <c r="E36" s="7" t="s">
        <v>45</v>
      </c>
      <c r="F36" s="7" t="s">
        <v>45</v>
      </c>
      <c r="G36" s="15" t="s">
        <v>45</v>
      </c>
      <c r="H36" s="15" t="s">
        <v>45</v>
      </c>
      <c r="I36" s="37">
        <v>3</v>
      </c>
      <c r="J36" s="38" t="s">
        <v>45</v>
      </c>
      <c r="K36" s="39" t="s">
        <v>45</v>
      </c>
      <c r="L36" s="37">
        <v>1</v>
      </c>
      <c r="M36" s="40">
        <f>L36/I36</f>
        <v>0.3333333333333333</v>
      </c>
      <c r="N36" s="41">
        <v>1</v>
      </c>
      <c r="O36" s="41">
        <v>2</v>
      </c>
      <c r="P36" s="37">
        <v>1</v>
      </c>
      <c r="Q36" s="37">
        <f aca="true" t="shared" si="4" ref="Q36:Q44">L36-P36</f>
        <v>0</v>
      </c>
      <c r="R36" s="37">
        <v>0</v>
      </c>
      <c r="S36" s="37">
        <f>P36-R36</f>
        <v>1</v>
      </c>
      <c r="T36" s="19" t="s">
        <v>100</v>
      </c>
      <c r="U36" s="38" t="s">
        <v>5</v>
      </c>
      <c r="V36" s="38" t="s">
        <v>5</v>
      </c>
      <c r="W36" s="39" t="s">
        <v>5</v>
      </c>
      <c r="X36" s="39" t="s">
        <v>5</v>
      </c>
      <c r="Y36" s="5"/>
    </row>
    <row r="37" spans="1:25" ht="19.5" customHeight="1">
      <c r="A37" s="8" t="s">
        <v>18</v>
      </c>
      <c r="B37" s="47">
        <v>8</v>
      </c>
      <c r="C37" s="37">
        <v>8</v>
      </c>
      <c r="D37" s="19">
        <v>22</v>
      </c>
      <c r="E37" s="7">
        <v>0</v>
      </c>
      <c r="F37" s="7" t="s">
        <v>45</v>
      </c>
      <c r="G37" s="15" t="s">
        <v>45</v>
      </c>
      <c r="H37" s="15" t="s">
        <v>45</v>
      </c>
      <c r="I37" s="37">
        <v>7</v>
      </c>
      <c r="J37" s="38" t="s">
        <v>45</v>
      </c>
      <c r="K37" s="39" t="s">
        <v>45</v>
      </c>
      <c r="L37" s="37">
        <v>2</v>
      </c>
      <c r="M37" s="40">
        <f aca="true" t="shared" si="5" ref="M37:M43">L37/I37</f>
        <v>0.2857142857142857</v>
      </c>
      <c r="N37" s="41">
        <v>2</v>
      </c>
      <c r="O37" s="41">
        <v>4</v>
      </c>
      <c r="P37" s="37">
        <v>2</v>
      </c>
      <c r="Q37" s="37">
        <f t="shared" si="4"/>
        <v>0</v>
      </c>
      <c r="R37" s="37">
        <v>0</v>
      </c>
      <c r="S37" s="37">
        <f t="shared" si="2"/>
        <v>2</v>
      </c>
      <c r="T37" s="19" t="s">
        <v>94</v>
      </c>
      <c r="U37" s="38">
        <v>1</v>
      </c>
      <c r="V37" s="38">
        <v>0</v>
      </c>
      <c r="W37" s="39" t="s">
        <v>5</v>
      </c>
      <c r="X37" s="39" t="s">
        <v>45</v>
      </c>
      <c r="Y37" s="28" t="s">
        <v>118</v>
      </c>
    </row>
    <row r="38" spans="1:25" ht="19.5" customHeight="1">
      <c r="A38" s="8" t="s">
        <v>19</v>
      </c>
      <c r="B38" s="47">
        <v>35</v>
      </c>
      <c r="C38" s="37">
        <v>35</v>
      </c>
      <c r="D38" s="19">
        <v>18</v>
      </c>
      <c r="E38" s="7">
        <v>0</v>
      </c>
      <c r="F38" s="7" t="s">
        <v>45</v>
      </c>
      <c r="G38" s="15">
        <v>0</v>
      </c>
      <c r="H38" s="15" t="s">
        <v>45</v>
      </c>
      <c r="I38" s="37">
        <v>30</v>
      </c>
      <c r="J38" s="38" t="s">
        <v>45</v>
      </c>
      <c r="K38" s="39" t="s">
        <v>45</v>
      </c>
      <c r="L38" s="37">
        <v>5</v>
      </c>
      <c r="M38" s="40">
        <f t="shared" si="5"/>
        <v>0.16666666666666666</v>
      </c>
      <c r="N38" s="41">
        <v>5</v>
      </c>
      <c r="O38" s="41">
        <v>5</v>
      </c>
      <c r="P38" s="37">
        <v>5</v>
      </c>
      <c r="Q38" s="37">
        <f t="shared" si="4"/>
        <v>0</v>
      </c>
      <c r="R38" s="37">
        <v>0</v>
      </c>
      <c r="S38" s="37">
        <f t="shared" si="2"/>
        <v>5</v>
      </c>
      <c r="T38" s="19" t="s">
        <v>83</v>
      </c>
      <c r="U38" s="38">
        <v>1</v>
      </c>
      <c r="V38" s="38">
        <v>0</v>
      </c>
      <c r="W38" s="39">
        <v>1</v>
      </c>
      <c r="X38" s="39">
        <v>1</v>
      </c>
      <c r="Y38" s="16" t="s">
        <v>131</v>
      </c>
    </row>
    <row r="39" spans="1:25" ht="19.5" customHeight="1">
      <c r="A39" s="8" t="s">
        <v>20</v>
      </c>
      <c r="B39" s="47">
        <v>18</v>
      </c>
      <c r="C39" s="37">
        <v>18</v>
      </c>
      <c r="D39" s="19">
        <v>22</v>
      </c>
      <c r="E39" s="7" t="s">
        <v>45</v>
      </c>
      <c r="F39" s="7" t="s">
        <v>45</v>
      </c>
      <c r="G39" s="15" t="s">
        <v>5</v>
      </c>
      <c r="H39" s="15" t="s">
        <v>45</v>
      </c>
      <c r="I39" s="37">
        <v>15</v>
      </c>
      <c r="J39" s="38" t="s">
        <v>45</v>
      </c>
      <c r="K39" s="39" t="s">
        <v>45</v>
      </c>
      <c r="L39" s="37">
        <v>5</v>
      </c>
      <c r="M39" s="40">
        <f t="shared" si="5"/>
        <v>0.3333333333333333</v>
      </c>
      <c r="N39" s="41">
        <v>5</v>
      </c>
      <c r="O39" s="41">
        <v>5</v>
      </c>
      <c r="P39" s="37">
        <v>5</v>
      </c>
      <c r="Q39" s="37">
        <f t="shared" si="4"/>
        <v>0</v>
      </c>
      <c r="R39" s="37">
        <v>0</v>
      </c>
      <c r="S39" s="37">
        <f t="shared" si="2"/>
        <v>5</v>
      </c>
      <c r="T39" s="19" t="s">
        <v>109</v>
      </c>
      <c r="U39" s="38" t="s">
        <v>5</v>
      </c>
      <c r="V39" s="38" t="s">
        <v>5</v>
      </c>
      <c r="W39" s="39" t="s">
        <v>5</v>
      </c>
      <c r="X39" s="39" t="s">
        <v>45</v>
      </c>
      <c r="Y39" s="5"/>
    </row>
    <row r="40" spans="1:25" ht="19.5" customHeight="1">
      <c r="A40" s="8" t="s">
        <v>21</v>
      </c>
      <c r="B40" s="47">
        <v>27</v>
      </c>
      <c r="C40" s="37">
        <v>26</v>
      </c>
      <c r="D40" s="19">
        <v>21</v>
      </c>
      <c r="E40" s="7" t="s">
        <v>45</v>
      </c>
      <c r="F40" s="7" t="s">
        <v>45</v>
      </c>
      <c r="G40" s="15" t="s">
        <v>5</v>
      </c>
      <c r="H40" s="15" t="s">
        <v>45</v>
      </c>
      <c r="I40" s="37">
        <v>25</v>
      </c>
      <c r="J40" s="38" t="s">
        <v>45</v>
      </c>
      <c r="K40" s="39" t="s">
        <v>45</v>
      </c>
      <c r="L40" s="37">
        <v>5</v>
      </c>
      <c r="M40" s="40">
        <f>L40/I40</f>
        <v>0.2</v>
      </c>
      <c r="N40" s="41">
        <v>5</v>
      </c>
      <c r="O40" s="41">
        <v>5</v>
      </c>
      <c r="P40" s="37">
        <v>5</v>
      </c>
      <c r="Q40" s="37">
        <f t="shared" si="4"/>
        <v>0</v>
      </c>
      <c r="R40" s="37">
        <v>0</v>
      </c>
      <c r="S40" s="37">
        <f t="shared" si="2"/>
        <v>5</v>
      </c>
      <c r="T40" s="19" t="s">
        <v>95</v>
      </c>
      <c r="U40" s="38" t="s">
        <v>5</v>
      </c>
      <c r="V40" s="38" t="s">
        <v>5</v>
      </c>
      <c r="W40" s="39" t="s">
        <v>5</v>
      </c>
      <c r="X40" s="39" t="s">
        <v>45</v>
      </c>
      <c r="Y40" s="9"/>
    </row>
    <row r="41" spans="1:25" ht="19.5" customHeight="1">
      <c r="A41" s="8" t="s">
        <v>87</v>
      </c>
      <c r="B41" s="47">
        <v>29</v>
      </c>
      <c r="C41" s="37">
        <v>28</v>
      </c>
      <c r="D41" s="19">
        <v>19</v>
      </c>
      <c r="E41" s="7" t="s">
        <v>45</v>
      </c>
      <c r="F41" s="7" t="s">
        <v>45</v>
      </c>
      <c r="G41" s="15" t="s">
        <v>5</v>
      </c>
      <c r="H41" s="15" t="s">
        <v>45</v>
      </c>
      <c r="I41" s="37">
        <v>24</v>
      </c>
      <c r="J41" s="38" t="s">
        <v>45</v>
      </c>
      <c r="K41" s="39" t="s">
        <v>45</v>
      </c>
      <c r="L41" s="37">
        <v>9</v>
      </c>
      <c r="M41" s="40">
        <f>L41/I41</f>
        <v>0.375</v>
      </c>
      <c r="N41" s="41">
        <v>9</v>
      </c>
      <c r="O41" s="41">
        <v>9</v>
      </c>
      <c r="P41" s="37">
        <v>9</v>
      </c>
      <c r="Q41" s="37">
        <f t="shared" si="4"/>
        <v>0</v>
      </c>
      <c r="R41" s="37">
        <v>0</v>
      </c>
      <c r="S41" s="37">
        <f t="shared" si="2"/>
        <v>9</v>
      </c>
      <c r="T41" s="19" t="s">
        <v>104</v>
      </c>
      <c r="U41" s="38" t="s">
        <v>5</v>
      </c>
      <c r="V41" s="38" t="s">
        <v>5</v>
      </c>
      <c r="W41" s="39" t="s">
        <v>5</v>
      </c>
      <c r="X41" s="39" t="s">
        <v>45</v>
      </c>
      <c r="Y41" s="9"/>
    </row>
    <row r="42" spans="1:25" ht="19.5" customHeight="1">
      <c r="A42" s="8" t="s">
        <v>88</v>
      </c>
      <c r="B42" s="47">
        <v>12</v>
      </c>
      <c r="C42" s="37">
        <v>12</v>
      </c>
      <c r="D42" s="19">
        <v>21</v>
      </c>
      <c r="E42" s="7" t="s">
        <v>45</v>
      </c>
      <c r="F42" s="7" t="s">
        <v>45</v>
      </c>
      <c r="G42" s="15" t="s">
        <v>5</v>
      </c>
      <c r="H42" s="15" t="s">
        <v>45</v>
      </c>
      <c r="I42" s="37">
        <v>11</v>
      </c>
      <c r="J42" s="38" t="s">
        <v>45</v>
      </c>
      <c r="K42" s="39" t="s">
        <v>45</v>
      </c>
      <c r="L42" s="37">
        <v>2</v>
      </c>
      <c r="M42" s="40">
        <f t="shared" si="5"/>
        <v>0.18181818181818182</v>
      </c>
      <c r="N42" s="41">
        <v>2</v>
      </c>
      <c r="O42" s="41">
        <v>6</v>
      </c>
      <c r="P42" s="37">
        <v>2</v>
      </c>
      <c r="Q42" s="37">
        <f t="shared" si="4"/>
        <v>0</v>
      </c>
      <c r="R42" s="37">
        <v>0</v>
      </c>
      <c r="S42" s="37">
        <f t="shared" si="2"/>
        <v>2</v>
      </c>
      <c r="T42" s="19" t="s">
        <v>108</v>
      </c>
      <c r="U42" s="38" t="s">
        <v>5</v>
      </c>
      <c r="V42" s="38" t="s">
        <v>5</v>
      </c>
      <c r="W42" s="39" t="s">
        <v>5</v>
      </c>
      <c r="X42" s="39" t="s">
        <v>5</v>
      </c>
      <c r="Y42" s="5"/>
    </row>
    <row r="43" spans="1:25" ht="19.5" customHeight="1">
      <c r="A43" s="8" t="s">
        <v>22</v>
      </c>
      <c r="B43" s="47">
        <v>10</v>
      </c>
      <c r="C43" s="37">
        <v>6</v>
      </c>
      <c r="D43" s="19">
        <v>22</v>
      </c>
      <c r="E43" s="7" t="s">
        <v>45</v>
      </c>
      <c r="F43" s="7" t="s">
        <v>45</v>
      </c>
      <c r="G43" s="15" t="s">
        <v>5</v>
      </c>
      <c r="H43" s="15" t="s">
        <v>45</v>
      </c>
      <c r="I43" s="37">
        <v>5</v>
      </c>
      <c r="J43" s="38" t="s">
        <v>45</v>
      </c>
      <c r="K43" s="39" t="s">
        <v>45</v>
      </c>
      <c r="L43" s="37">
        <v>2</v>
      </c>
      <c r="M43" s="40">
        <f t="shared" si="5"/>
        <v>0.4</v>
      </c>
      <c r="N43" s="41">
        <v>2</v>
      </c>
      <c r="O43" s="41">
        <v>2</v>
      </c>
      <c r="P43" s="37">
        <v>2</v>
      </c>
      <c r="Q43" s="37">
        <f t="shared" si="4"/>
        <v>0</v>
      </c>
      <c r="R43" s="37">
        <v>0</v>
      </c>
      <c r="S43" s="37">
        <f t="shared" si="2"/>
        <v>2</v>
      </c>
      <c r="T43" s="19" t="s">
        <v>84</v>
      </c>
      <c r="U43" s="38" t="s">
        <v>5</v>
      </c>
      <c r="V43" s="38" t="s">
        <v>5</v>
      </c>
      <c r="W43" s="39" t="s">
        <v>5</v>
      </c>
      <c r="X43" s="39" t="s">
        <v>45</v>
      </c>
      <c r="Y43" s="5"/>
    </row>
    <row r="44" spans="1:25" ht="19.5" customHeight="1">
      <c r="A44" s="6" t="s">
        <v>23</v>
      </c>
      <c r="B44" s="30">
        <v>324</v>
      </c>
      <c r="C44" s="30">
        <v>324</v>
      </c>
      <c r="D44" s="19">
        <v>16</v>
      </c>
      <c r="E44" s="7">
        <v>0</v>
      </c>
      <c r="F44" s="7" t="s">
        <v>45</v>
      </c>
      <c r="G44" s="15" t="s">
        <v>5</v>
      </c>
      <c r="H44" s="15" t="s">
        <v>45</v>
      </c>
      <c r="I44" s="19">
        <v>267</v>
      </c>
      <c r="J44" s="7" t="s">
        <v>45</v>
      </c>
      <c r="K44" s="15" t="s">
        <v>85</v>
      </c>
      <c r="L44" s="19">
        <v>35</v>
      </c>
      <c r="M44" s="24">
        <f>L44/I44</f>
        <v>0.13108614232209737</v>
      </c>
      <c r="N44" s="25">
        <v>35</v>
      </c>
      <c r="O44" s="25">
        <v>25</v>
      </c>
      <c r="P44" s="19">
        <v>35</v>
      </c>
      <c r="Q44" s="37">
        <f t="shared" si="4"/>
        <v>0</v>
      </c>
      <c r="R44" s="44">
        <v>2</v>
      </c>
      <c r="S44" s="19">
        <f t="shared" si="2"/>
        <v>33</v>
      </c>
      <c r="T44" s="19" t="s">
        <v>51</v>
      </c>
      <c r="U44" s="7">
        <v>1</v>
      </c>
      <c r="V44" s="7">
        <v>1</v>
      </c>
      <c r="W44" s="15" t="s">
        <v>5</v>
      </c>
      <c r="X44" s="15" t="s">
        <v>45</v>
      </c>
      <c r="Y44" s="5"/>
    </row>
    <row r="45" spans="1:25" s="14" customFormat="1" ht="19.5" customHeight="1">
      <c r="A45" s="10" t="s">
        <v>24</v>
      </c>
      <c r="B45" s="48">
        <f aca="true" t="shared" si="6" ref="B45:S45">SUM(B5:B44)</f>
        <v>2545</v>
      </c>
      <c r="C45" s="48">
        <f t="shared" si="6"/>
        <v>1432</v>
      </c>
      <c r="D45" s="11"/>
      <c r="E45" s="12">
        <f t="shared" si="6"/>
        <v>44</v>
      </c>
      <c r="F45" s="12"/>
      <c r="G45" s="17">
        <f t="shared" si="6"/>
        <v>33</v>
      </c>
      <c r="H45" s="17"/>
      <c r="I45" s="11">
        <f>SUM(I5:I44)</f>
        <v>1195</v>
      </c>
      <c r="J45" s="12">
        <f t="shared" si="6"/>
        <v>37</v>
      </c>
      <c r="K45" s="17">
        <f t="shared" si="6"/>
        <v>29</v>
      </c>
      <c r="L45" s="11">
        <f t="shared" si="6"/>
        <v>238</v>
      </c>
      <c r="M45" s="24">
        <f>L45/I45</f>
        <v>0.199163179916318</v>
      </c>
      <c r="N45" s="11">
        <f t="shared" si="6"/>
        <v>238</v>
      </c>
      <c r="O45" s="11">
        <f t="shared" si="6"/>
        <v>522</v>
      </c>
      <c r="P45" s="11">
        <f t="shared" si="6"/>
        <v>234</v>
      </c>
      <c r="Q45" s="11">
        <f t="shared" si="6"/>
        <v>4</v>
      </c>
      <c r="R45" s="11">
        <f t="shared" si="6"/>
        <v>6</v>
      </c>
      <c r="S45" s="11">
        <f t="shared" si="6"/>
        <v>228</v>
      </c>
      <c r="T45" s="11"/>
      <c r="U45" s="12">
        <f>SUM(U5:U44)</f>
        <v>16</v>
      </c>
      <c r="V45" s="12">
        <f>SUM(V5:V44)</f>
        <v>11</v>
      </c>
      <c r="W45" s="17">
        <f>SUM(W5:W44)</f>
        <v>10</v>
      </c>
      <c r="X45" s="17">
        <f>SUM(X5:X44)</f>
        <v>9</v>
      </c>
      <c r="Y45" s="13"/>
    </row>
    <row r="46" spans="1:25" ht="18" customHeight="1">
      <c r="A46" s="49" t="s">
        <v>55</v>
      </c>
      <c r="Y46" s="52" t="s">
        <v>132</v>
      </c>
    </row>
    <row r="47" ht="17.25" customHeight="1">
      <c r="A47" s="49" t="s">
        <v>122</v>
      </c>
    </row>
    <row r="48" ht="15.75">
      <c r="A48" s="1" t="s">
        <v>133</v>
      </c>
    </row>
    <row r="49" ht="15.75">
      <c r="A49" s="1" t="s">
        <v>134</v>
      </c>
    </row>
  </sheetData>
  <sheetProtection/>
  <mergeCells count="27">
    <mergeCell ref="A1:Y1"/>
    <mergeCell ref="M3:M4"/>
    <mergeCell ref="N3:N4"/>
    <mergeCell ref="O3:O4"/>
    <mergeCell ref="P3:P4"/>
    <mergeCell ref="Q3:Q4"/>
    <mergeCell ref="R3:R4"/>
    <mergeCell ref="F3:F4"/>
    <mergeCell ref="G3:G4"/>
    <mergeCell ref="I3:I4"/>
    <mergeCell ref="L3:L4"/>
    <mergeCell ref="B2:X2"/>
    <mergeCell ref="B3:B4"/>
    <mergeCell ref="C3:C4"/>
    <mergeCell ref="D3:D4"/>
    <mergeCell ref="E3:E4"/>
    <mergeCell ref="H3:H4"/>
    <mergeCell ref="A2:A4"/>
    <mergeCell ref="Y3:Y4"/>
    <mergeCell ref="S3:S4"/>
    <mergeCell ref="T3:T4"/>
    <mergeCell ref="U3:U4"/>
    <mergeCell ref="V3:V4"/>
    <mergeCell ref="W3:W4"/>
    <mergeCell ref="X3:X4"/>
    <mergeCell ref="J3:J4"/>
    <mergeCell ref="K3:K4"/>
  </mergeCells>
  <printOptions horizontalCentered="1"/>
  <pageMargins left="0.51" right="0.37" top="0.5118110236220472" bottom="0.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麗華</cp:lastModifiedBy>
  <dcterms:created xsi:type="dcterms:W3CDTF">2015-07-27T04:00:31Z</dcterms:created>
  <dcterms:modified xsi:type="dcterms:W3CDTF">2022-02-25T04:59:24Z</dcterms:modified>
  <cp:category/>
  <cp:version/>
  <cp:contentType/>
  <cp:contentStatus/>
</cp:coreProperties>
</file>