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1655" activeTab="0"/>
  </bookViews>
  <sheets>
    <sheet name="個人申請" sheetId="1" r:id="rId1"/>
  </sheets>
  <definedNames/>
  <calcPr fullCalcOnLoad="1"/>
</workbook>
</file>

<file path=xl/sharedStrings.xml><?xml version="1.0" encoding="utf-8"?>
<sst xmlns="http://schemas.openxmlformats.org/spreadsheetml/2006/main" count="295" uniqueCount="102">
  <si>
    <r>
      <t>學系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組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</si>
  <si>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第二階段報名人數</t>
  </si>
  <si>
    <t>名額</t>
  </si>
  <si>
    <t>美術學系</t>
  </si>
  <si>
    <t>書畫藝術學系</t>
  </si>
  <si>
    <t>×</t>
  </si>
  <si>
    <t>雕塑學系</t>
  </si>
  <si>
    <t>古蹟藝術修護學系</t>
  </si>
  <si>
    <t>視覺傳達設計學系</t>
  </si>
  <si>
    <t>工藝設計學系</t>
  </si>
  <si>
    <t>X</t>
  </si>
  <si>
    <t>多媒體動畫藝術學系</t>
  </si>
  <si>
    <t>圖文傳播藝術學系</t>
  </si>
  <si>
    <t>廣播電視學系</t>
  </si>
  <si>
    <t>電影學系</t>
  </si>
  <si>
    <t>戲劇學系</t>
  </si>
  <si>
    <t>音樂學系--小計</t>
  </si>
  <si>
    <t>音樂學系作曲組</t>
  </si>
  <si>
    <t>音樂學系鍵盤組</t>
  </si>
  <si>
    <t>音樂學系聲樂組</t>
  </si>
  <si>
    <t>音樂學系弦樂組</t>
  </si>
  <si>
    <t>音樂學系撥弦組</t>
  </si>
  <si>
    <t>音樂學系管樂組</t>
  </si>
  <si>
    <t>音樂學系擊樂組</t>
  </si>
  <si>
    <t>中國音樂學系--小計</t>
  </si>
  <si>
    <t>中國音樂學系作曲組</t>
  </si>
  <si>
    <t>中國音樂學系聲樂組</t>
  </si>
  <si>
    <t>中國音樂學系管樂組</t>
  </si>
  <si>
    <t>中國音樂學系彈弦組</t>
  </si>
  <si>
    <t>中國音樂學系撥弦組</t>
  </si>
  <si>
    <t>中國音樂學系擦弦組</t>
  </si>
  <si>
    <t>中國音樂學系擊樂組</t>
  </si>
  <si>
    <t>舞蹈學系</t>
  </si>
  <si>
    <t>總計</t>
  </si>
  <si>
    <t>第一階段報名人數</t>
  </si>
  <si>
    <t>通過第一階段篩選人數</t>
  </si>
  <si>
    <t>通過第一階段篩選最低學測總級分</t>
  </si>
  <si>
    <t>通過外加名額篩選人數(原住民)</t>
  </si>
  <si>
    <t>通過外加名額篩選最低學測總級分-原住民</t>
  </si>
  <si>
    <t>通過外加名額篩選人數(離島)</t>
  </si>
  <si>
    <t>第二階段報名人數(原住民)</t>
  </si>
  <si>
    <t>第二階段報名人數(離島)</t>
  </si>
  <si>
    <t>招生名額</t>
  </si>
  <si>
    <t>錄取率</t>
  </si>
  <si>
    <t>正取生人數</t>
  </si>
  <si>
    <t>備取生人數</t>
  </si>
  <si>
    <t>分發人數</t>
  </si>
  <si>
    <t>分發 缺額</t>
  </si>
  <si>
    <t>放棄入學人數</t>
  </si>
  <si>
    <t>確定入學人數</t>
  </si>
  <si>
    <t>分發最低標準</t>
  </si>
  <si>
    <t>外加招生名額(原住民)</t>
  </si>
  <si>
    <t>分發人數(原住民)</t>
  </si>
  <si>
    <t>外加招生名額(離島)</t>
  </si>
  <si>
    <t>分發人數(離島)</t>
  </si>
  <si>
    <t>備註</t>
  </si>
  <si>
    <t>×</t>
  </si>
  <si>
    <t>備23</t>
  </si>
  <si>
    <r>
      <t>(</t>
    </r>
    <r>
      <rPr>
        <sz val="8"/>
        <rFont val="細明體"/>
        <family val="3"/>
      </rPr>
      <t>澎湖1)；1人放棄入學</t>
    </r>
  </si>
  <si>
    <t>備6</t>
  </si>
  <si>
    <r>
      <t>(</t>
    </r>
    <r>
      <rPr>
        <sz val="8"/>
        <rFont val="細明體"/>
        <family val="3"/>
      </rPr>
      <t>澎湖1)</t>
    </r>
  </si>
  <si>
    <t>男54,女46</t>
  </si>
  <si>
    <t>女備1,男備4</t>
  </si>
  <si>
    <t>正取</t>
  </si>
  <si>
    <r>
      <t>(</t>
    </r>
    <r>
      <rPr>
        <sz val="8"/>
        <rFont val="細明體"/>
        <family val="3"/>
      </rPr>
      <t>澎湖1;金門1)</t>
    </r>
  </si>
  <si>
    <t>備18</t>
  </si>
  <si>
    <r>
      <t>(</t>
    </r>
    <r>
      <rPr>
        <sz val="8"/>
        <rFont val="細明體"/>
        <family val="3"/>
      </rPr>
      <t>澎湖1;金門1)；1人放棄入學</t>
    </r>
  </si>
  <si>
    <t>小計48</t>
  </si>
  <si>
    <t>小計31</t>
  </si>
  <si>
    <t>小計37</t>
  </si>
  <si>
    <t>小計0</t>
  </si>
  <si>
    <t>小計1</t>
  </si>
  <si>
    <t>備5</t>
  </si>
  <si>
    <t>個人申請方式</t>
  </si>
  <si>
    <t>X</t>
  </si>
  <si>
    <t>備8</t>
  </si>
  <si>
    <t>備17</t>
  </si>
  <si>
    <r>
      <t>1</t>
    </r>
    <r>
      <rPr>
        <sz val="8"/>
        <rFont val="細明體"/>
        <family val="3"/>
      </rPr>
      <t>人放棄入學</t>
    </r>
  </si>
  <si>
    <t>備9</t>
  </si>
  <si>
    <r>
      <t>(</t>
    </r>
    <r>
      <rPr>
        <sz val="8"/>
        <rFont val="細明體"/>
        <family val="3"/>
      </rPr>
      <t>金門</t>
    </r>
    <r>
      <rPr>
        <sz val="8"/>
        <rFont val="Times New Roman"/>
        <family val="1"/>
      </rPr>
      <t>1;</t>
    </r>
    <r>
      <rPr>
        <sz val="8"/>
        <rFont val="細明體"/>
        <family val="3"/>
      </rPr>
      <t>臺東1)</t>
    </r>
  </si>
  <si>
    <t>正5</t>
  </si>
  <si>
    <t xml:space="preserve">男52;女54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</si>
  <si>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女備10,男備6</t>
  </si>
  <si>
    <r>
      <t>(</t>
    </r>
    <r>
      <rPr>
        <sz val="8"/>
        <rFont val="細明體"/>
        <family val="3"/>
      </rPr>
      <t>金門1)</t>
    </r>
  </si>
  <si>
    <t>小計479</t>
  </si>
  <si>
    <t>小計428</t>
  </si>
  <si>
    <t>小計2</t>
  </si>
  <si>
    <t>小計48</t>
  </si>
  <si>
    <t>小計147</t>
  </si>
  <si>
    <t>小計40</t>
  </si>
  <si>
    <t>小計8</t>
  </si>
  <si>
    <t>小計39</t>
  </si>
  <si>
    <t>備11</t>
  </si>
  <si>
    <t>備25</t>
  </si>
  <si>
    <t>備15</t>
  </si>
  <si>
    <t>小提備13,中提備3,大提備2,低音提備3</t>
  </si>
  <si>
    <t>古典吉他正取</t>
  </si>
  <si>
    <t>小號正取,法號備3,低音號備2,薩備1,長笛備3,單簧備5</t>
  </si>
  <si>
    <t>小計149</t>
  </si>
  <si>
    <t>小計144</t>
  </si>
  <si>
    <t>小計132</t>
  </si>
  <si>
    <r>
      <t xml:space="preserve">                                     國立臺灣藝術大學104學年度大學甄選入學招生-</t>
    </r>
    <r>
      <rPr>
        <sz val="14"/>
        <rFont val="新細明體"/>
        <family val="1"/>
      </rPr>
      <t>「</t>
    </r>
    <r>
      <rPr>
        <sz val="14"/>
        <rFont val="標楷體"/>
        <family val="4"/>
      </rPr>
      <t>個人申請</t>
    </r>
    <r>
      <rPr>
        <sz val="14"/>
        <rFont val="新細明體"/>
        <family val="1"/>
      </rPr>
      <t>」</t>
    </r>
    <r>
      <rPr>
        <sz val="14"/>
        <rFont val="標楷體"/>
        <family val="4"/>
      </rPr>
      <t xml:space="preserve">入學招生各階段報名及招生人數統計表                                                  </t>
    </r>
    <r>
      <rPr>
        <sz val="10"/>
        <rFont val="新細明體"/>
        <family val="1"/>
      </rPr>
      <t>104/08/26製表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</si>
</sst>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1"/>
      <name val="新細明體"/>
      <family val="1"/>
    </font>
    <font>
      <sz val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33" applyFont="1" applyFill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0" xfId="33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5" fillId="0" borderId="10" xfId="33" applyFont="1" applyFill="1" applyBorder="1">
      <alignment vertical="center"/>
      <protection/>
    </xf>
    <xf numFmtId="0" fontId="6" fillId="0" borderId="10" xfId="33" applyFont="1" applyFill="1" applyBorder="1" applyAlignment="1">
      <alignment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right" vertical="center" wrapText="1"/>
      <protection/>
    </xf>
    <xf numFmtId="0" fontId="7" fillId="0" borderId="10" xfId="33" applyFont="1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>
      <alignment vertical="center"/>
      <protection/>
    </xf>
    <xf numFmtId="0" fontId="9" fillId="0" borderId="0" xfId="33" applyFont="1" applyFill="1">
      <alignment vertical="center"/>
      <protection/>
    </xf>
    <xf numFmtId="10" fontId="5" fillId="0" borderId="0" xfId="33" applyNumberFormat="1" applyFont="1" applyFill="1">
      <alignment vertical="center"/>
      <protection/>
    </xf>
    <xf numFmtId="176" fontId="5" fillId="0" borderId="0" xfId="33" applyNumberFormat="1" applyFont="1" applyFill="1">
      <alignment vertical="center"/>
      <protection/>
    </xf>
    <xf numFmtId="0" fontId="6" fillId="0" borderId="0" xfId="33" applyFont="1" applyFill="1">
      <alignment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34" borderId="11" xfId="33" applyFont="1" applyFill="1" applyBorder="1" applyAlignment="1">
      <alignment horizontal="center" vertic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6" fillId="5" borderId="11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top" wrapText="1"/>
      <protection/>
    </xf>
    <xf numFmtId="0" fontId="6" fillId="33" borderId="12" xfId="33" applyFont="1" applyFill="1" applyBorder="1" applyAlignment="1">
      <alignment horizontal="center" vertical="top" wrapText="1"/>
      <protection/>
    </xf>
    <xf numFmtId="0" fontId="6" fillId="5" borderId="12" xfId="33" applyFont="1" applyFill="1" applyBorder="1" applyAlignment="1">
      <alignment horizontal="center" vertical="center" wrapText="1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10" fontId="6" fillId="0" borderId="11" xfId="33" applyNumberFormat="1" applyFont="1" applyFill="1" applyBorder="1" applyAlignment="1">
      <alignment horizontal="center" vertical="center" wrapText="1"/>
      <protection/>
    </xf>
    <xf numFmtId="176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3" borderId="16" xfId="33" applyFont="1" applyFill="1" applyBorder="1" applyAlignment="1">
      <alignment horizontal="center" vertical="center" wrapText="1"/>
      <protection/>
    </xf>
    <xf numFmtId="0" fontId="6" fillId="5" borderId="16" xfId="33" applyFont="1" applyFill="1" applyBorder="1" applyAlignment="1">
      <alignment horizontal="center" vertical="center" wrapText="1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34" borderId="12" xfId="33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6" fillId="33" borderId="12" xfId="33" applyFont="1" applyFill="1" applyBorder="1" applyAlignment="1">
      <alignment horizontal="center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5" fillId="0" borderId="12" xfId="33" applyFont="1" applyFill="1" applyBorder="1" applyAlignment="1">
      <alignment horizontal="center" vertical="top" wrapText="1"/>
      <protection/>
    </xf>
    <xf numFmtId="0" fontId="5" fillId="33" borderId="10" xfId="33" applyFont="1" applyFill="1" applyBorder="1" applyAlignment="1">
      <alignment horizontal="center" vertical="top" wrapText="1"/>
      <protection/>
    </xf>
    <xf numFmtId="0" fontId="5" fillId="5" borderId="10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10" fontId="6" fillId="0" borderId="12" xfId="33" applyNumberFormat="1" applyFont="1" applyFill="1" applyBorder="1" applyAlignment="1">
      <alignment horizontal="center" vertical="center" wrapText="1"/>
      <protection/>
    </xf>
    <xf numFmtId="176" fontId="6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33" applyFont="1" applyFill="1" applyBorder="1" applyAlignment="1">
      <alignment horizontal="center" vertical="center" wrapText="1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0" fontId="0" fillId="5" borderId="12" xfId="33" applyFont="1" applyFill="1" applyBorder="1" applyAlignment="1">
      <alignment horizontal="center" vertical="center" wrapText="1"/>
      <protection/>
    </xf>
    <xf numFmtId="0" fontId="5" fillId="5" borderId="12" xfId="33" applyFont="1" applyFill="1" applyBorder="1" applyAlignment="1">
      <alignment horizontal="center" vertical="center" wrapText="1"/>
      <protection/>
    </xf>
    <xf numFmtId="0" fontId="0" fillId="0" borderId="18" xfId="34" applyFont="1" applyFill="1" applyBorder="1" applyAlignment="1">
      <alignment horizontal="center" vertical="center" wrapText="1"/>
      <protection/>
    </xf>
    <xf numFmtId="0" fontId="0" fillId="5" borderId="10" xfId="33" applyFont="1" applyFill="1" applyBorder="1" applyAlignment="1">
      <alignment horizontal="center" vertical="center" wrapText="1"/>
      <protection/>
    </xf>
    <xf numFmtId="10" fontId="0" fillId="0" borderId="10" xfId="33" applyNumberFormat="1" applyFont="1" applyFill="1" applyBorder="1" applyAlignment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33" applyFont="1" applyFill="1" applyBorder="1">
      <alignment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10" fontId="3" fillId="0" borderId="10" xfId="33" applyNumberFormat="1" applyFont="1" applyFill="1" applyBorder="1" applyAlignment="1">
      <alignment horizontal="center" vertical="center" wrapText="1"/>
      <protection/>
    </xf>
    <xf numFmtId="176" fontId="3" fillId="0" borderId="10" xfId="33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right" vertical="center" wrapText="1"/>
    </xf>
    <xf numFmtId="0" fontId="0" fillId="0" borderId="10" xfId="33" applyFont="1" applyFill="1" applyBorder="1" applyAlignment="1">
      <alignment horizontal="right" vertical="center" wrapText="1"/>
      <protection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5" borderId="10" xfId="33" applyFont="1" applyFill="1" applyBorder="1" applyAlignment="1">
      <alignment horizontal="right" vertical="center" wrapText="1"/>
      <protection/>
    </xf>
    <xf numFmtId="10" fontId="0" fillId="0" borderId="10" xfId="33" applyNumberFormat="1" applyFont="1" applyFill="1" applyBorder="1" applyAlignment="1">
      <alignment horizontal="right" vertical="center" wrapText="1"/>
      <protection/>
    </xf>
    <xf numFmtId="176" fontId="0" fillId="0" borderId="10" xfId="33" applyNumberFormat="1" applyFont="1" applyFill="1" applyBorder="1" applyAlignment="1">
      <alignment horizontal="right" vertical="center" wrapText="1"/>
      <protection/>
    </xf>
    <xf numFmtId="0" fontId="28" fillId="33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8" fillId="5" borderId="10" xfId="33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各階段報名人數表(開會版)" xfId="33"/>
    <cellStyle name="一般_97報名人數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3" sqref="R3:R4"/>
    </sheetView>
  </sheetViews>
  <sheetFormatPr defaultColWidth="9.00390625" defaultRowHeight="16.5"/>
  <cols>
    <col min="1" max="1" width="20.50390625" style="1" bestFit="1" customWidth="1"/>
    <col min="2" max="2" width="7.625" style="1" customWidth="1"/>
    <col min="3" max="3" width="9.00390625" style="1" customWidth="1"/>
    <col min="4" max="4" width="11.375" style="1" customWidth="1"/>
    <col min="5" max="6" width="11.50390625" style="1" customWidth="1"/>
    <col min="7" max="7" width="10.875" style="1" customWidth="1"/>
    <col min="8" max="8" width="7.875" style="1" customWidth="1"/>
    <col min="9" max="9" width="8.00390625" style="1" customWidth="1"/>
    <col min="10" max="10" width="7.00390625" style="1" customWidth="1"/>
    <col min="11" max="11" width="6.50390625" style="1" customWidth="1"/>
    <col min="12" max="12" width="7.625" style="17" customWidth="1"/>
    <col min="13" max="14" width="7.625" style="18" customWidth="1"/>
    <col min="15" max="15" width="5.625" style="1" customWidth="1"/>
    <col min="16" max="16" width="6.50390625" style="1" customWidth="1"/>
    <col min="17" max="17" width="6.25390625" style="1" customWidth="1"/>
    <col min="18" max="18" width="6.375" style="1" customWidth="1"/>
    <col min="19" max="19" width="14.75390625" style="19" customWidth="1"/>
    <col min="20" max="20" width="8.125" style="1" customWidth="1"/>
    <col min="21" max="21" width="10.125" style="1" customWidth="1"/>
    <col min="22" max="22" width="7.375" style="1" customWidth="1"/>
    <col min="23" max="23" width="7.50390625" style="1" customWidth="1"/>
    <col min="24" max="24" width="21.875" style="1" bestFit="1" customWidth="1"/>
    <col min="25" max="16384" width="9.00390625" style="1" customWidth="1"/>
  </cols>
  <sheetData>
    <row r="1" spans="1:24" ht="31.5" customHeight="1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3" customFormat="1" ht="19.5" customHeight="1">
      <c r="A2" s="22" t="s">
        <v>0</v>
      </c>
      <c r="B2" s="24" t="s">
        <v>73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"/>
    </row>
    <row r="3" spans="1:24" s="3" customFormat="1" ht="27" customHeight="1">
      <c r="A3" s="23"/>
      <c r="B3" s="27" t="s">
        <v>34</v>
      </c>
      <c r="C3" s="28" t="s">
        <v>35</v>
      </c>
      <c r="D3" s="29" t="s">
        <v>36</v>
      </c>
      <c r="E3" s="30" t="s">
        <v>37</v>
      </c>
      <c r="F3" s="30" t="s">
        <v>38</v>
      </c>
      <c r="G3" s="31" t="s">
        <v>39</v>
      </c>
      <c r="H3" s="32" t="s">
        <v>1</v>
      </c>
      <c r="I3" s="33" t="s">
        <v>40</v>
      </c>
      <c r="J3" s="34" t="s">
        <v>41</v>
      </c>
      <c r="K3" s="35" t="s">
        <v>42</v>
      </c>
      <c r="L3" s="36" t="s">
        <v>43</v>
      </c>
      <c r="M3" s="37" t="s">
        <v>44</v>
      </c>
      <c r="N3" s="37" t="s">
        <v>45</v>
      </c>
      <c r="O3" s="28" t="s">
        <v>46</v>
      </c>
      <c r="P3" s="38" t="s">
        <v>47</v>
      </c>
      <c r="Q3" s="35" t="s">
        <v>48</v>
      </c>
      <c r="R3" s="35" t="s">
        <v>49</v>
      </c>
      <c r="S3" s="28" t="s">
        <v>50</v>
      </c>
      <c r="T3" s="39" t="s">
        <v>51</v>
      </c>
      <c r="U3" s="30" t="s">
        <v>52</v>
      </c>
      <c r="V3" s="40" t="s">
        <v>53</v>
      </c>
      <c r="W3" s="31" t="s">
        <v>54</v>
      </c>
      <c r="X3" s="20" t="s">
        <v>55</v>
      </c>
    </row>
    <row r="4" spans="1:24" s="3" customFormat="1" ht="39.75" customHeight="1">
      <c r="A4" s="23"/>
      <c r="B4" s="41"/>
      <c r="C4" s="42"/>
      <c r="D4" s="43"/>
      <c r="E4" s="44"/>
      <c r="F4" s="45"/>
      <c r="G4" s="46"/>
      <c r="H4" s="47"/>
      <c r="I4" s="48"/>
      <c r="J4" s="49"/>
      <c r="K4" s="50" t="s">
        <v>2</v>
      </c>
      <c r="L4" s="51"/>
      <c r="M4" s="52"/>
      <c r="N4" s="52"/>
      <c r="O4" s="42"/>
      <c r="P4" s="53"/>
      <c r="Q4" s="54"/>
      <c r="R4" s="54"/>
      <c r="S4" s="53"/>
      <c r="T4" s="55" t="s">
        <v>2</v>
      </c>
      <c r="U4" s="56"/>
      <c r="V4" s="57" t="s">
        <v>2</v>
      </c>
      <c r="W4" s="58"/>
      <c r="X4" s="21"/>
    </row>
    <row r="5" spans="1:24" ht="19.5" customHeight="1">
      <c r="A5" s="4" t="s">
        <v>3</v>
      </c>
      <c r="B5" s="59">
        <v>158</v>
      </c>
      <c r="C5" s="7">
        <v>50</v>
      </c>
      <c r="D5" s="7">
        <v>44</v>
      </c>
      <c r="E5" s="8">
        <v>0</v>
      </c>
      <c r="F5" s="8" t="s">
        <v>56</v>
      </c>
      <c r="G5" s="60">
        <v>2</v>
      </c>
      <c r="H5" s="7">
        <v>48</v>
      </c>
      <c r="I5" s="8">
        <v>0</v>
      </c>
      <c r="J5" s="60">
        <v>2</v>
      </c>
      <c r="K5" s="7">
        <v>10</v>
      </c>
      <c r="L5" s="61">
        <f>K5/H5</f>
        <v>0.20833333333333334</v>
      </c>
      <c r="M5" s="62">
        <v>10</v>
      </c>
      <c r="N5" s="62">
        <v>30</v>
      </c>
      <c r="O5" s="7">
        <v>10</v>
      </c>
      <c r="P5" s="7">
        <f aca="true" t="shared" si="0" ref="P5:P15">K5-O5</f>
        <v>0</v>
      </c>
      <c r="Q5" s="7">
        <v>1</v>
      </c>
      <c r="R5" s="7">
        <f>O5-Q5</f>
        <v>9</v>
      </c>
      <c r="S5" s="7" t="s">
        <v>57</v>
      </c>
      <c r="T5" s="8">
        <v>1</v>
      </c>
      <c r="U5" s="8">
        <v>0</v>
      </c>
      <c r="V5" s="60">
        <v>1</v>
      </c>
      <c r="W5" s="60">
        <v>1</v>
      </c>
      <c r="X5" s="63" t="s">
        <v>58</v>
      </c>
    </row>
    <row r="6" spans="1:24" ht="19.5" customHeight="1">
      <c r="A6" s="4" t="s">
        <v>4</v>
      </c>
      <c r="B6" s="59">
        <v>119</v>
      </c>
      <c r="C6" s="7">
        <v>56</v>
      </c>
      <c r="D6" s="7" t="s">
        <v>5</v>
      </c>
      <c r="E6" s="8" t="s">
        <v>56</v>
      </c>
      <c r="F6" s="8" t="s">
        <v>56</v>
      </c>
      <c r="G6" s="60">
        <v>1</v>
      </c>
      <c r="H6" s="7">
        <v>53</v>
      </c>
      <c r="I6" s="8" t="s">
        <v>56</v>
      </c>
      <c r="J6" s="60">
        <v>1</v>
      </c>
      <c r="K6" s="7">
        <v>14</v>
      </c>
      <c r="L6" s="61">
        <f aca="true" t="shared" si="1" ref="L6:L15">K6/H6</f>
        <v>0.2641509433962264</v>
      </c>
      <c r="M6" s="62">
        <v>14</v>
      </c>
      <c r="N6" s="62">
        <v>31</v>
      </c>
      <c r="O6" s="7">
        <v>14</v>
      </c>
      <c r="P6" s="7">
        <f t="shared" si="0"/>
        <v>0</v>
      </c>
      <c r="Q6" s="7">
        <v>0</v>
      </c>
      <c r="R6" s="7">
        <f aca="true" t="shared" si="2" ref="R6:R32">O6-Q6</f>
        <v>14</v>
      </c>
      <c r="S6" s="7" t="s">
        <v>59</v>
      </c>
      <c r="T6" s="8" t="s">
        <v>5</v>
      </c>
      <c r="U6" s="8" t="s">
        <v>5</v>
      </c>
      <c r="V6" s="60">
        <v>1</v>
      </c>
      <c r="W6" s="60">
        <v>1</v>
      </c>
      <c r="X6" s="63" t="s">
        <v>60</v>
      </c>
    </row>
    <row r="7" spans="1:24" ht="19.5" customHeight="1">
      <c r="A7" s="4" t="s">
        <v>6</v>
      </c>
      <c r="B7" s="59">
        <v>170</v>
      </c>
      <c r="C7" s="7">
        <v>36</v>
      </c>
      <c r="D7" s="7" t="s">
        <v>61</v>
      </c>
      <c r="E7" s="8">
        <v>2</v>
      </c>
      <c r="F7" s="8">
        <v>30</v>
      </c>
      <c r="G7" s="60" t="s">
        <v>56</v>
      </c>
      <c r="H7" s="7">
        <v>34</v>
      </c>
      <c r="I7" s="8">
        <v>1</v>
      </c>
      <c r="J7" s="60" t="s">
        <v>56</v>
      </c>
      <c r="K7" s="7">
        <v>12</v>
      </c>
      <c r="L7" s="61">
        <f t="shared" si="1"/>
        <v>0.35294117647058826</v>
      </c>
      <c r="M7" s="62">
        <v>12</v>
      </c>
      <c r="N7" s="62">
        <v>14</v>
      </c>
      <c r="O7" s="7">
        <v>12</v>
      </c>
      <c r="P7" s="7">
        <f t="shared" si="0"/>
        <v>0</v>
      </c>
      <c r="Q7" s="7">
        <v>0</v>
      </c>
      <c r="R7" s="7">
        <f t="shared" si="2"/>
        <v>12</v>
      </c>
      <c r="S7" s="9" t="s">
        <v>62</v>
      </c>
      <c r="T7" s="8">
        <v>1</v>
      </c>
      <c r="U7" s="8">
        <v>1</v>
      </c>
      <c r="V7" s="60" t="s">
        <v>5</v>
      </c>
      <c r="W7" s="60" t="s">
        <v>5</v>
      </c>
      <c r="X7" s="5"/>
    </row>
    <row r="8" spans="1:24" ht="19.5" customHeight="1">
      <c r="A8" s="4" t="s">
        <v>7</v>
      </c>
      <c r="B8" s="59">
        <v>35</v>
      </c>
      <c r="C8" s="7">
        <v>27</v>
      </c>
      <c r="D8" s="7" t="s">
        <v>5</v>
      </c>
      <c r="E8" s="8" t="s">
        <v>56</v>
      </c>
      <c r="F8" s="8" t="s">
        <v>56</v>
      </c>
      <c r="G8" s="60">
        <v>2</v>
      </c>
      <c r="H8" s="7">
        <v>20</v>
      </c>
      <c r="I8" s="8" t="s">
        <v>56</v>
      </c>
      <c r="J8" s="60">
        <v>2</v>
      </c>
      <c r="K8" s="7">
        <v>6</v>
      </c>
      <c r="L8" s="61">
        <f t="shared" si="1"/>
        <v>0.3</v>
      </c>
      <c r="M8" s="62">
        <v>6</v>
      </c>
      <c r="N8" s="62">
        <v>11</v>
      </c>
      <c r="O8" s="7">
        <v>6</v>
      </c>
      <c r="P8" s="7">
        <f t="shared" si="0"/>
        <v>0</v>
      </c>
      <c r="Q8" s="7">
        <v>0</v>
      </c>
      <c r="R8" s="7">
        <f t="shared" si="2"/>
        <v>6</v>
      </c>
      <c r="S8" s="7" t="s">
        <v>63</v>
      </c>
      <c r="T8" s="8" t="s">
        <v>5</v>
      </c>
      <c r="U8" s="8" t="s">
        <v>5</v>
      </c>
      <c r="V8" s="60">
        <v>2</v>
      </c>
      <c r="W8" s="60">
        <v>2</v>
      </c>
      <c r="X8" s="63" t="s">
        <v>64</v>
      </c>
    </row>
    <row r="9" spans="1:24" ht="19.5" customHeight="1">
      <c r="A9" s="4" t="s">
        <v>8</v>
      </c>
      <c r="B9" s="59">
        <v>173</v>
      </c>
      <c r="C9" s="7">
        <v>40</v>
      </c>
      <c r="D9" s="7">
        <v>46</v>
      </c>
      <c r="E9" s="8">
        <v>4</v>
      </c>
      <c r="F9" s="8">
        <v>39</v>
      </c>
      <c r="G9" s="60">
        <v>10</v>
      </c>
      <c r="H9" s="7">
        <v>39</v>
      </c>
      <c r="I9" s="8">
        <v>4</v>
      </c>
      <c r="J9" s="60">
        <v>10</v>
      </c>
      <c r="K9" s="7">
        <v>10</v>
      </c>
      <c r="L9" s="61">
        <f t="shared" si="1"/>
        <v>0.2564102564102564</v>
      </c>
      <c r="M9" s="62">
        <v>10</v>
      </c>
      <c r="N9" s="62">
        <v>19</v>
      </c>
      <c r="O9" s="7">
        <v>10</v>
      </c>
      <c r="P9" s="7">
        <f t="shared" si="0"/>
        <v>0</v>
      </c>
      <c r="Q9" s="7">
        <v>1</v>
      </c>
      <c r="R9" s="7">
        <f t="shared" si="2"/>
        <v>9</v>
      </c>
      <c r="S9" s="7" t="s">
        <v>65</v>
      </c>
      <c r="T9" s="8">
        <v>1</v>
      </c>
      <c r="U9" s="8">
        <v>1</v>
      </c>
      <c r="V9" s="60">
        <v>2</v>
      </c>
      <c r="W9" s="60">
        <v>2</v>
      </c>
      <c r="X9" s="63" t="s">
        <v>66</v>
      </c>
    </row>
    <row r="10" spans="1:24" ht="19.5" customHeight="1">
      <c r="A10" s="4" t="s">
        <v>9</v>
      </c>
      <c r="B10" s="59">
        <v>67</v>
      </c>
      <c r="C10" s="7">
        <v>36</v>
      </c>
      <c r="D10" s="7">
        <v>49</v>
      </c>
      <c r="E10" s="8">
        <v>0</v>
      </c>
      <c r="F10" s="8" t="s">
        <v>56</v>
      </c>
      <c r="G10" s="60" t="s">
        <v>56</v>
      </c>
      <c r="H10" s="7">
        <v>35</v>
      </c>
      <c r="I10" s="8">
        <v>0</v>
      </c>
      <c r="J10" s="60" t="s">
        <v>74</v>
      </c>
      <c r="K10" s="7">
        <v>12</v>
      </c>
      <c r="L10" s="61">
        <f t="shared" si="1"/>
        <v>0.34285714285714286</v>
      </c>
      <c r="M10" s="62">
        <v>12</v>
      </c>
      <c r="N10" s="62">
        <v>13</v>
      </c>
      <c r="O10" s="7">
        <v>12</v>
      </c>
      <c r="P10" s="7">
        <f t="shared" si="0"/>
        <v>0</v>
      </c>
      <c r="Q10" s="7">
        <v>0</v>
      </c>
      <c r="R10" s="7">
        <f t="shared" si="2"/>
        <v>12</v>
      </c>
      <c r="S10" s="7" t="s">
        <v>75</v>
      </c>
      <c r="T10" s="8">
        <v>1</v>
      </c>
      <c r="U10" s="8" t="s">
        <v>5</v>
      </c>
      <c r="V10" s="60" t="s">
        <v>5</v>
      </c>
      <c r="W10" s="60" t="s">
        <v>5</v>
      </c>
      <c r="X10" s="5"/>
    </row>
    <row r="11" spans="1:24" ht="19.5" customHeight="1">
      <c r="A11" s="4" t="s">
        <v>11</v>
      </c>
      <c r="B11" s="59">
        <v>230</v>
      </c>
      <c r="C11" s="7">
        <v>32</v>
      </c>
      <c r="D11" s="7">
        <v>50</v>
      </c>
      <c r="E11" s="8">
        <v>5</v>
      </c>
      <c r="F11" s="8">
        <v>43</v>
      </c>
      <c r="G11" s="60">
        <v>5</v>
      </c>
      <c r="H11" s="7">
        <v>32</v>
      </c>
      <c r="I11" s="8">
        <v>5</v>
      </c>
      <c r="J11" s="60">
        <v>5</v>
      </c>
      <c r="K11" s="7">
        <v>8</v>
      </c>
      <c r="L11" s="61">
        <f t="shared" si="1"/>
        <v>0.25</v>
      </c>
      <c r="M11" s="62">
        <v>8</v>
      </c>
      <c r="N11" s="62">
        <v>24</v>
      </c>
      <c r="O11" s="7">
        <v>8</v>
      </c>
      <c r="P11" s="7">
        <f t="shared" si="0"/>
        <v>0</v>
      </c>
      <c r="Q11" s="7">
        <v>0</v>
      </c>
      <c r="R11" s="7">
        <f t="shared" si="2"/>
        <v>8</v>
      </c>
      <c r="S11" s="7" t="s">
        <v>75</v>
      </c>
      <c r="T11" s="8">
        <v>1</v>
      </c>
      <c r="U11" s="8">
        <v>1</v>
      </c>
      <c r="V11" s="60">
        <v>1</v>
      </c>
      <c r="W11" s="60">
        <v>1</v>
      </c>
      <c r="X11" s="63" t="s">
        <v>60</v>
      </c>
    </row>
    <row r="12" spans="1:24" ht="19.5" customHeight="1">
      <c r="A12" s="4" t="s">
        <v>12</v>
      </c>
      <c r="B12" s="64">
        <v>120</v>
      </c>
      <c r="C12" s="7">
        <v>35</v>
      </c>
      <c r="D12" s="7">
        <v>65</v>
      </c>
      <c r="E12" s="8">
        <v>2</v>
      </c>
      <c r="F12" s="8">
        <v>41</v>
      </c>
      <c r="G12" s="60" t="s">
        <v>56</v>
      </c>
      <c r="H12" s="7">
        <v>32</v>
      </c>
      <c r="I12" s="8">
        <v>1</v>
      </c>
      <c r="J12" s="60" t="s">
        <v>56</v>
      </c>
      <c r="K12" s="7">
        <v>9</v>
      </c>
      <c r="L12" s="61">
        <f t="shared" si="1"/>
        <v>0.28125</v>
      </c>
      <c r="M12" s="62">
        <v>9</v>
      </c>
      <c r="N12" s="62">
        <v>18</v>
      </c>
      <c r="O12" s="7">
        <v>7</v>
      </c>
      <c r="P12" s="7">
        <f t="shared" si="0"/>
        <v>2</v>
      </c>
      <c r="Q12" s="7">
        <v>1</v>
      </c>
      <c r="R12" s="7">
        <f t="shared" si="2"/>
        <v>6</v>
      </c>
      <c r="S12" s="7" t="s">
        <v>76</v>
      </c>
      <c r="T12" s="8">
        <v>1</v>
      </c>
      <c r="U12" s="8">
        <v>0</v>
      </c>
      <c r="V12" s="60" t="s">
        <v>5</v>
      </c>
      <c r="W12" s="60" t="s">
        <v>5</v>
      </c>
      <c r="X12" s="63" t="s">
        <v>77</v>
      </c>
    </row>
    <row r="13" spans="1:24" ht="19.5" customHeight="1">
      <c r="A13" s="4" t="s">
        <v>13</v>
      </c>
      <c r="B13" s="64">
        <v>129</v>
      </c>
      <c r="C13" s="7">
        <v>32</v>
      </c>
      <c r="D13" s="7">
        <v>62</v>
      </c>
      <c r="E13" s="8">
        <v>7</v>
      </c>
      <c r="F13" s="8">
        <v>37</v>
      </c>
      <c r="G13" s="60">
        <v>7</v>
      </c>
      <c r="H13" s="7">
        <v>25</v>
      </c>
      <c r="I13" s="8">
        <v>7</v>
      </c>
      <c r="J13" s="60">
        <v>7</v>
      </c>
      <c r="K13" s="7">
        <v>10</v>
      </c>
      <c r="L13" s="61">
        <f t="shared" si="1"/>
        <v>0.4</v>
      </c>
      <c r="M13" s="62">
        <v>10</v>
      </c>
      <c r="N13" s="62">
        <v>12</v>
      </c>
      <c r="O13" s="7">
        <v>10</v>
      </c>
      <c r="P13" s="7">
        <f t="shared" si="0"/>
        <v>0</v>
      </c>
      <c r="Q13" s="7">
        <v>0</v>
      </c>
      <c r="R13" s="7">
        <f t="shared" si="2"/>
        <v>10</v>
      </c>
      <c r="S13" s="7" t="s">
        <v>78</v>
      </c>
      <c r="T13" s="8">
        <v>2</v>
      </c>
      <c r="U13" s="8">
        <v>2</v>
      </c>
      <c r="V13" s="60">
        <v>2</v>
      </c>
      <c r="W13" s="60">
        <v>2</v>
      </c>
      <c r="X13" s="63" t="s">
        <v>79</v>
      </c>
    </row>
    <row r="14" spans="1:24" ht="19.5" customHeight="1">
      <c r="A14" s="4" t="s">
        <v>14</v>
      </c>
      <c r="B14" s="64">
        <v>160</v>
      </c>
      <c r="C14" s="7">
        <v>15</v>
      </c>
      <c r="D14" s="7">
        <v>66</v>
      </c>
      <c r="E14" s="8">
        <v>5</v>
      </c>
      <c r="F14" s="8">
        <v>22</v>
      </c>
      <c r="G14" s="60" t="s">
        <v>10</v>
      </c>
      <c r="H14" s="7">
        <v>14</v>
      </c>
      <c r="I14" s="8">
        <v>4</v>
      </c>
      <c r="J14" s="60" t="s">
        <v>56</v>
      </c>
      <c r="K14" s="7">
        <v>5</v>
      </c>
      <c r="L14" s="61">
        <f t="shared" si="1"/>
        <v>0.35714285714285715</v>
      </c>
      <c r="M14" s="62">
        <v>5</v>
      </c>
      <c r="N14" s="62">
        <v>8</v>
      </c>
      <c r="O14" s="7">
        <v>5</v>
      </c>
      <c r="P14" s="7">
        <f t="shared" si="0"/>
        <v>0</v>
      </c>
      <c r="Q14" s="7">
        <v>0</v>
      </c>
      <c r="R14" s="7">
        <f t="shared" si="2"/>
        <v>5</v>
      </c>
      <c r="S14" s="7" t="s">
        <v>80</v>
      </c>
      <c r="T14" s="8">
        <v>2</v>
      </c>
      <c r="U14" s="8">
        <v>0</v>
      </c>
      <c r="V14" s="60" t="s">
        <v>5</v>
      </c>
      <c r="W14" s="60" t="s">
        <v>5</v>
      </c>
      <c r="X14" s="5"/>
    </row>
    <row r="15" spans="1:24" ht="19.5" customHeight="1">
      <c r="A15" s="6" t="s">
        <v>15</v>
      </c>
      <c r="B15" s="65">
        <v>459</v>
      </c>
      <c r="C15" s="7">
        <v>181</v>
      </c>
      <c r="D15" s="7" t="s">
        <v>81</v>
      </c>
      <c r="E15" s="8">
        <v>10</v>
      </c>
      <c r="F15" s="8">
        <v>45</v>
      </c>
      <c r="G15" s="60">
        <v>6</v>
      </c>
      <c r="H15" s="7">
        <v>151</v>
      </c>
      <c r="I15" s="8">
        <v>10</v>
      </c>
      <c r="J15" s="60">
        <v>6</v>
      </c>
      <c r="K15" s="7">
        <v>20</v>
      </c>
      <c r="L15" s="61">
        <f t="shared" si="1"/>
        <v>0.13245033112582782</v>
      </c>
      <c r="M15" s="62">
        <v>20</v>
      </c>
      <c r="N15" s="62">
        <v>40</v>
      </c>
      <c r="O15" s="7">
        <v>20</v>
      </c>
      <c r="P15" s="7">
        <f t="shared" si="0"/>
        <v>0</v>
      </c>
      <c r="Q15" s="7">
        <v>0</v>
      </c>
      <c r="R15" s="7">
        <f t="shared" si="2"/>
        <v>20</v>
      </c>
      <c r="S15" s="9" t="s">
        <v>82</v>
      </c>
      <c r="T15" s="8">
        <v>2</v>
      </c>
      <c r="U15" s="8">
        <v>2</v>
      </c>
      <c r="V15" s="60">
        <v>1</v>
      </c>
      <c r="W15" s="60">
        <v>1</v>
      </c>
      <c r="X15" s="63" t="s">
        <v>83</v>
      </c>
    </row>
    <row r="16" spans="1:24" ht="16.5">
      <c r="A16" s="4" t="s">
        <v>16</v>
      </c>
      <c r="B16" s="66" t="s">
        <v>84</v>
      </c>
      <c r="C16" s="9" t="s">
        <v>85</v>
      </c>
      <c r="D16" s="7"/>
      <c r="E16" s="67" t="s">
        <v>86</v>
      </c>
      <c r="F16" s="8"/>
      <c r="G16" s="68" t="s">
        <v>70</v>
      </c>
      <c r="H16" s="9" t="s">
        <v>85</v>
      </c>
      <c r="I16" s="67" t="s">
        <v>86</v>
      </c>
      <c r="J16" s="68" t="s">
        <v>70</v>
      </c>
      <c r="K16" s="9" t="s">
        <v>87</v>
      </c>
      <c r="L16" s="69">
        <f>48/428</f>
        <v>0.11214953271028037</v>
      </c>
      <c r="M16" s="70" t="s">
        <v>67</v>
      </c>
      <c r="N16" s="70" t="s">
        <v>88</v>
      </c>
      <c r="O16" s="9" t="s">
        <v>89</v>
      </c>
      <c r="P16" s="9" t="s">
        <v>90</v>
      </c>
      <c r="Q16" s="9" t="s">
        <v>71</v>
      </c>
      <c r="R16" s="9" t="s">
        <v>91</v>
      </c>
      <c r="S16" s="9"/>
      <c r="T16" s="67" t="s">
        <v>71</v>
      </c>
      <c r="U16" s="67" t="s">
        <v>71</v>
      </c>
      <c r="V16" s="68" t="s">
        <v>70</v>
      </c>
      <c r="W16" s="68" t="s">
        <v>70</v>
      </c>
      <c r="X16" s="5"/>
    </row>
    <row r="17" spans="1:24" ht="19.5" customHeight="1">
      <c r="A17" s="10" t="s">
        <v>17</v>
      </c>
      <c r="B17" s="71">
        <v>21</v>
      </c>
      <c r="C17" s="72">
        <v>19</v>
      </c>
      <c r="D17" s="7" t="s">
        <v>5</v>
      </c>
      <c r="E17" s="8" t="s">
        <v>56</v>
      </c>
      <c r="F17" s="8" t="s">
        <v>56</v>
      </c>
      <c r="G17" s="60" t="s">
        <v>56</v>
      </c>
      <c r="H17" s="72">
        <v>19</v>
      </c>
      <c r="I17" s="73" t="s">
        <v>56</v>
      </c>
      <c r="J17" s="74" t="s">
        <v>56</v>
      </c>
      <c r="K17" s="72">
        <v>5</v>
      </c>
      <c r="L17" s="75">
        <f>K17/H17</f>
        <v>0.2631578947368421</v>
      </c>
      <c r="M17" s="76">
        <v>5</v>
      </c>
      <c r="N17" s="76">
        <v>11</v>
      </c>
      <c r="O17" s="72">
        <v>4</v>
      </c>
      <c r="P17" s="72">
        <f aca="true" t="shared" si="3" ref="P17:P23">K17-O17</f>
        <v>1</v>
      </c>
      <c r="Q17" s="72">
        <v>0</v>
      </c>
      <c r="R17" s="72">
        <f t="shared" si="2"/>
        <v>4</v>
      </c>
      <c r="S17" s="7" t="s">
        <v>92</v>
      </c>
      <c r="T17" s="77" t="s">
        <v>5</v>
      </c>
      <c r="U17" s="77" t="s">
        <v>5</v>
      </c>
      <c r="V17" s="74" t="s">
        <v>5</v>
      </c>
      <c r="W17" s="74" t="s">
        <v>5</v>
      </c>
      <c r="X17" s="5"/>
    </row>
    <row r="18" spans="1:24" ht="19.5" customHeight="1">
      <c r="A18" s="10" t="s">
        <v>18</v>
      </c>
      <c r="B18" s="71">
        <v>119</v>
      </c>
      <c r="C18" s="72">
        <v>117</v>
      </c>
      <c r="D18" s="7" t="s">
        <v>5</v>
      </c>
      <c r="E18" s="8" t="s">
        <v>56</v>
      </c>
      <c r="F18" s="8" t="s">
        <v>56</v>
      </c>
      <c r="G18" s="60" t="s">
        <v>56</v>
      </c>
      <c r="H18" s="72">
        <v>117</v>
      </c>
      <c r="I18" s="73" t="s">
        <v>56</v>
      </c>
      <c r="J18" s="74" t="s">
        <v>56</v>
      </c>
      <c r="K18" s="72">
        <v>12</v>
      </c>
      <c r="L18" s="75">
        <f aca="true" t="shared" si="4" ref="L18:L23">K18/H18</f>
        <v>0.10256410256410256</v>
      </c>
      <c r="M18" s="76">
        <v>12</v>
      </c>
      <c r="N18" s="76">
        <v>25</v>
      </c>
      <c r="O18" s="72">
        <v>8</v>
      </c>
      <c r="P18" s="72">
        <f t="shared" si="3"/>
        <v>4</v>
      </c>
      <c r="Q18" s="72">
        <v>1</v>
      </c>
      <c r="R18" s="72">
        <f t="shared" si="2"/>
        <v>7</v>
      </c>
      <c r="S18" s="7" t="s">
        <v>93</v>
      </c>
      <c r="T18" s="77" t="s">
        <v>5</v>
      </c>
      <c r="U18" s="77" t="s">
        <v>5</v>
      </c>
      <c r="V18" s="74" t="s">
        <v>5</v>
      </c>
      <c r="W18" s="74" t="s">
        <v>5</v>
      </c>
      <c r="X18" s="63" t="s">
        <v>77</v>
      </c>
    </row>
    <row r="19" spans="1:24" ht="19.5" customHeight="1">
      <c r="A19" s="10" t="s">
        <v>19</v>
      </c>
      <c r="B19" s="71">
        <v>48</v>
      </c>
      <c r="C19" s="72">
        <v>43</v>
      </c>
      <c r="D19" s="7" t="s">
        <v>5</v>
      </c>
      <c r="E19" s="8">
        <v>2</v>
      </c>
      <c r="F19" s="8">
        <v>18</v>
      </c>
      <c r="G19" s="60" t="s">
        <v>56</v>
      </c>
      <c r="H19" s="72">
        <v>43</v>
      </c>
      <c r="I19" s="73">
        <v>2</v>
      </c>
      <c r="J19" s="74" t="s">
        <v>56</v>
      </c>
      <c r="K19" s="72">
        <v>8</v>
      </c>
      <c r="L19" s="75">
        <f t="shared" si="4"/>
        <v>0.18604651162790697</v>
      </c>
      <c r="M19" s="76">
        <v>8</v>
      </c>
      <c r="N19" s="76">
        <v>21</v>
      </c>
      <c r="O19" s="72">
        <v>8</v>
      </c>
      <c r="P19" s="72">
        <f t="shared" si="3"/>
        <v>0</v>
      </c>
      <c r="Q19" s="72">
        <v>0</v>
      </c>
      <c r="R19" s="72">
        <f t="shared" si="2"/>
        <v>8</v>
      </c>
      <c r="S19" s="7" t="s">
        <v>94</v>
      </c>
      <c r="T19" s="77">
        <v>1</v>
      </c>
      <c r="U19" s="73">
        <v>1</v>
      </c>
      <c r="V19" s="74" t="s">
        <v>5</v>
      </c>
      <c r="W19" s="74" t="s">
        <v>5</v>
      </c>
      <c r="X19" s="5"/>
    </row>
    <row r="20" spans="1:24" ht="24" customHeight="1">
      <c r="A20" s="10" t="s">
        <v>20</v>
      </c>
      <c r="B20" s="71">
        <v>135</v>
      </c>
      <c r="C20" s="72">
        <v>120</v>
      </c>
      <c r="D20" s="7" t="s">
        <v>5</v>
      </c>
      <c r="E20" s="8" t="s">
        <v>56</v>
      </c>
      <c r="F20" s="8" t="s">
        <v>56</v>
      </c>
      <c r="G20" s="60" t="s">
        <v>56</v>
      </c>
      <c r="H20" s="72">
        <v>120</v>
      </c>
      <c r="I20" s="73" t="s">
        <v>56</v>
      </c>
      <c r="J20" s="74" t="s">
        <v>56</v>
      </c>
      <c r="K20" s="72">
        <v>11</v>
      </c>
      <c r="L20" s="75">
        <f t="shared" si="4"/>
        <v>0.09166666666666666</v>
      </c>
      <c r="M20" s="76">
        <v>11</v>
      </c>
      <c r="N20" s="76">
        <v>42</v>
      </c>
      <c r="O20" s="72">
        <v>11</v>
      </c>
      <c r="P20" s="72">
        <f t="shared" si="3"/>
        <v>0</v>
      </c>
      <c r="Q20" s="72">
        <v>0</v>
      </c>
      <c r="R20" s="72">
        <f t="shared" si="2"/>
        <v>11</v>
      </c>
      <c r="S20" s="78" t="s">
        <v>95</v>
      </c>
      <c r="T20" s="77" t="s">
        <v>5</v>
      </c>
      <c r="U20" s="77" t="s">
        <v>5</v>
      </c>
      <c r="V20" s="74" t="s">
        <v>5</v>
      </c>
      <c r="W20" s="74" t="s">
        <v>5</v>
      </c>
      <c r="X20" s="5"/>
    </row>
    <row r="21" spans="1:24" ht="19.5" customHeight="1">
      <c r="A21" s="10" t="s">
        <v>21</v>
      </c>
      <c r="B21" s="71">
        <v>8</v>
      </c>
      <c r="C21" s="72">
        <v>7</v>
      </c>
      <c r="D21" s="7" t="s">
        <v>5</v>
      </c>
      <c r="E21" s="8" t="s">
        <v>56</v>
      </c>
      <c r="F21" s="8" t="s">
        <v>56</v>
      </c>
      <c r="G21" s="60" t="s">
        <v>56</v>
      </c>
      <c r="H21" s="72">
        <v>7</v>
      </c>
      <c r="I21" s="73" t="s">
        <v>56</v>
      </c>
      <c r="J21" s="74" t="s">
        <v>56</v>
      </c>
      <c r="K21" s="72">
        <v>2</v>
      </c>
      <c r="L21" s="75">
        <f t="shared" si="4"/>
        <v>0.2857142857142857</v>
      </c>
      <c r="M21" s="76">
        <v>2</v>
      </c>
      <c r="N21" s="76">
        <v>3</v>
      </c>
      <c r="O21" s="72">
        <v>1</v>
      </c>
      <c r="P21" s="72">
        <f t="shared" si="3"/>
        <v>1</v>
      </c>
      <c r="Q21" s="72">
        <v>0</v>
      </c>
      <c r="R21" s="72">
        <f t="shared" si="2"/>
        <v>1</v>
      </c>
      <c r="S21" s="79" t="s">
        <v>96</v>
      </c>
      <c r="T21" s="77" t="s">
        <v>5</v>
      </c>
      <c r="U21" s="77" t="s">
        <v>5</v>
      </c>
      <c r="V21" s="74" t="s">
        <v>5</v>
      </c>
      <c r="W21" s="74" t="s">
        <v>5</v>
      </c>
      <c r="X21" s="5"/>
    </row>
    <row r="22" spans="1:24" ht="31.5">
      <c r="A22" s="10" t="s">
        <v>22</v>
      </c>
      <c r="B22" s="71">
        <v>128</v>
      </c>
      <c r="C22" s="72">
        <v>107</v>
      </c>
      <c r="D22" s="7" t="s">
        <v>5</v>
      </c>
      <c r="E22" s="8" t="s">
        <v>56</v>
      </c>
      <c r="F22" s="8" t="s">
        <v>56</v>
      </c>
      <c r="G22" s="60" t="s">
        <v>56</v>
      </c>
      <c r="H22" s="72">
        <v>107</v>
      </c>
      <c r="I22" s="73" t="s">
        <v>56</v>
      </c>
      <c r="J22" s="74" t="s">
        <v>56</v>
      </c>
      <c r="K22" s="72">
        <v>9</v>
      </c>
      <c r="L22" s="75">
        <f t="shared" si="4"/>
        <v>0.08411214953271028</v>
      </c>
      <c r="M22" s="76">
        <v>9</v>
      </c>
      <c r="N22" s="76">
        <v>39</v>
      </c>
      <c r="O22" s="72">
        <v>8</v>
      </c>
      <c r="P22" s="72">
        <f t="shared" si="3"/>
        <v>1</v>
      </c>
      <c r="Q22" s="72">
        <v>0</v>
      </c>
      <c r="R22" s="72">
        <f t="shared" si="2"/>
        <v>8</v>
      </c>
      <c r="S22" s="79" t="s">
        <v>97</v>
      </c>
      <c r="T22" s="77" t="s">
        <v>5</v>
      </c>
      <c r="U22" s="77" t="s">
        <v>5</v>
      </c>
      <c r="V22" s="74" t="s">
        <v>5</v>
      </c>
      <c r="W22" s="74" t="s">
        <v>5</v>
      </c>
      <c r="X22" s="5"/>
    </row>
    <row r="23" spans="1:24" ht="19.5" customHeight="1">
      <c r="A23" s="10" t="s">
        <v>23</v>
      </c>
      <c r="B23" s="71">
        <v>20</v>
      </c>
      <c r="C23" s="72">
        <v>15</v>
      </c>
      <c r="D23" s="7" t="s">
        <v>5</v>
      </c>
      <c r="E23" s="8" t="s">
        <v>56</v>
      </c>
      <c r="F23" s="8" t="s">
        <v>56</v>
      </c>
      <c r="G23" s="60" t="s">
        <v>56</v>
      </c>
      <c r="H23" s="72">
        <v>15</v>
      </c>
      <c r="I23" s="73" t="s">
        <v>56</v>
      </c>
      <c r="J23" s="74" t="s">
        <v>56</v>
      </c>
      <c r="K23" s="72">
        <v>1</v>
      </c>
      <c r="L23" s="75">
        <f t="shared" si="4"/>
        <v>0.06666666666666667</v>
      </c>
      <c r="M23" s="76">
        <v>1</v>
      </c>
      <c r="N23" s="76">
        <v>6</v>
      </c>
      <c r="O23" s="72">
        <v>0</v>
      </c>
      <c r="P23" s="72">
        <f t="shared" si="3"/>
        <v>1</v>
      </c>
      <c r="Q23" s="72">
        <v>0</v>
      </c>
      <c r="R23" s="72">
        <f t="shared" si="2"/>
        <v>0</v>
      </c>
      <c r="S23" s="7" t="s">
        <v>74</v>
      </c>
      <c r="T23" s="77" t="s">
        <v>5</v>
      </c>
      <c r="U23" s="77" t="s">
        <v>5</v>
      </c>
      <c r="V23" s="74" t="s">
        <v>5</v>
      </c>
      <c r="W23" s="74" t="s">
        <v>5</v>
      </c>
      <c r="X23" s="5"/>
    </row>
    <row r="24" spans="1:24" ht="16.5">
      <c r="A24" s="6" t="s">
        <v>24</v>
      </c>
      <c r="B24" s="66" t="s">
        <v>98</v>
      </c>
      <c r="C24" s="9" t="s">
        <v>99</v>
      </c>
      <c r="D24" s="7"/>
      <c r="E24" s="67" t="s">
        <v>70</v>
      </c>
      <c r="F24" s="8"/>
      <c r="G24" s="68" t="s">
        <v>70</v>
      </c>
      <c r="H24" s="9" t="s">
        <v>100</v>
      </c>
      <c r="I24" s="67" t="s">
        <v>70</v>
      </c>
      <c r="J24" s="68" t="s">
        <v>70</v>
      </c>
      <c r="K24" s="9" t="s">
        <v>68</v>
      </c>
      <c r="L24" s="69">
        <f>31/132</f>
        <v>0.23484848484848486</v>
      </c>
      <c r="M24" s="9" t="s">
        <v>68</v>
      </c>
      <c r="N24" s="9" t="s">
        <v>69</v>
      </c>
      <c r="O24" s="9" t="s">
        <v>68</v>
      </c>
      <c r="P24" s="9" t="s">
        <v>70</v>
      </c>
      <c r="Q24" s="9" t="s">
        <v>70</v>
      </c>
      <c r="R24" s="9" t="s">
        <v>68</v>
      </c>
      <c r="S24" s="9"/>
      <c r="T24" s="67" t="s">
        <v>71</v>
      </c>
      <c r="U24" s="67" t="s">
        <v>70</v>
      </c>
      <c r="V24" s="68" t="s">
        <v>71</v>
      </c>
      <c r="W24" s="68" t="s">
        <v>70</v>
      </c>
      <c r="X24" s="5"/>
    </row>
    <row r="25" spans="1:24" ht="19.5" customHeight="1">
      <c r="A25" s="10" t="s">
        <v>25</v>
      </c>
      <c r="B25" s="71">
        <v>8</v>
      </c>
      <c r="C25" s="72">
        <v>7</v>
      </c>
      <c r="D25" s="7" t="s">
        <v>5</v>
      </c>
      <c r="E25" s="8" t="s">
        <v>56</v>
      </c>
      <c r="F25" s="8" t="s">
        <v>56</v>
      </c>
      <c r="G25" s="60" t="s">
        <v>56</v>
      </c>
      <c r="H25" s="72">
        <v>5</v>
      </c>
      <c r="I25" s="73" t="s">
        <v>56</v>
      </c>
      <c r="J25" s="74" t="s">
        <v>56</v>
      </c>
      <c r="K25" s="72">
        <v>2</v>
      </c>
      <c r="L25" s="75">
        <f>K25/H25</f>
        <v>0.4</v>
      </c>
      <c r="M25" s="76">
        <v>2</v>
      </c>
      <c r="N25" s="76">
        <v>3</v>
      </c>
      <c r="O25" s="72">
        <v>2</v>
      </c>
      <c r="P25" s="72">
        <f aca="true" t="shared" si="5" ref="P25:P32">K25-O25</f>
        <v>0</v>
      </c>
      <c r="Q25" s="72">
        <v>0</v>
      </c>
      <c r="R25" s="72">
        <f t="shared" si="2"/>
        <v>2</v>
      </c>
      <c r="S25" s="7" t="s">
        <v>63</v>
      </c>
      <c r="T25" s="73" t="s">
        <v>5</v>
      </c>
      <c r="U25" s="73" t="s">
        <v>5</v>
      </c>
      <c r="V25" s="74" t="s">
        <v>5</v>
      </c>
      <c r="W25" s="74" t="s">
        <v>5</v>
      </c>
      <c r="X25" s="5"/>
    </row>
    <row r="26" spans="1:24" ht="19.5" customHeight="1">
      <c r="A26" s="10" t="s">
        <v>26</v>
      </c>
      <c r="B26" s="71">
        <v>13</v>
      </c>
      <c r="C26" s="72">
        <v>11</v>
      </c>
      <c r="D26" s="7" t="s">
        <v>5</v>
      </c>
      <c r="E26" s="8">
        <v>0</v>
      </c>
      <c r="F26" s="8" t="s">
        <v>56</v>
      </c>
      <c r="G26" s="60" t="s">
        <v>56</v>
      </c>
      <c r="H26" s="72">
        <v>9</v>
      </c>
      <c r="I26" s="73">
        <v>0</v>
      </c>
      <c r="J26" s="74" t="s">
        <v>56</v>
      </c>
      <c r="K26" s="72">
        <v>3</v>
      </c>
      <c r="L26" s="75">
        <f aca="true" t="shared" si="6" ref="L26:L31">K26/H26</f>
        <v>0.3333333333333333</v>
      </c>
      <c r="M26" s="76">
        <v>3</v>
      </c>
      <c r="N26" s="76">
        <v>4</v>
      </c>
      <c r="O26" s="72">
        <v>3</v>
      </c>
      <c r="P26" s="72">
        <f t="shared" si="5"/>
        <v>0</v>
      </c>
      <c r="Q26" s="72">
        <v>0</v>
      </c>
      <c r="R26" s="72">
        <f t="shared" si="2"/>
        <v>3</v>
      </c>
      <c r="S26" s="7" t="s">
        <v>63</v>
      </c>
      <c r="T26" s="73">
        <v>1</v>
      </c>
      <c r="U26" s="73">
        <v>0</v>
      </c>
      <c r="V26" s="74" t="s">
        <v>5</v>
      </c>
      <c r="W26" s="74" t="s">
        <v>56</v>
      </c>
      <c r="X26" s="5"/>
    </row>
    <row r="27" spans="1:24" ht="19.5" customHeight="1">
      <c r="A27" s="10" t="s">
        <v>27</v>
      </c>
      <c r="B27" s="71">
        <v>33</v>
      </c>
      <c r="C27" s="72">
        <v>32</v>
      </c>
      <c r="D27" s="7" t="s">
        <v>5</v>
      </c>
      <c r="E27" s="8" t="s">
        <v>56</v>
      </c>
      <c r="F27" s="8" t="s">
        <v>56</v>
      </c>
      <c r="G27" s="60" t="s">
        <v>5</v>
      </c>
      <c r="H27" s="72">
        <v>27</v>
      </c>
      <c r="I27" s="73" t="s">
        <v>56</v>
      </c>
      <c r="J27" s="74" t="s">
        <v>56</v>
      </c>
      <c r="K27" s="72">
        <v>5</v>
      </c>
      <c r="L27" s="75">
        <f t="shared" si="6"/>
        <v>0.18518518518518517</v>
      </c>
      <c r="M27" s="76">
        <v>5</v>
      </c>
      <c r="N27" s="76">
        <v>6</v>
      </c>
      <c r="O27" s="72">
        <v>5</v>
      </c>
      <c r="P27" s="72">
        <f t="shared" si="5"/>
        <v>0</v>
      </c>
      <c r="Q27" s="72">
        <v>0</v>
      </c>
      <c r="R27" s="72">
        <f t="shared" si="2"/>
        <v>5</v>
      </c>
      <c r="S27" s="7" t="s">
        <v>63</v>
      </c>
      <c r="T27" s="73" t="s">
        <v>5</v>
      </c>
      <c r="U27" s="73" t="s">
        <v>5</v>
      </c>
      <c r="V27" s="74" t="s">
        <v>5</v>
      </c>
      <c r="W27" s="74" t="s">
        <v>56</v>
      </c>
      <c r="X27" s="5"/>
    </row>
    <row r="28" spans="1:24" ht="19.5" customHeight="1">
      <c r="A28" s="10" t="s">
        <v>28</v>
      </c>
      <c r="B28" s="71">
        <v>28</v>
      </c>
      <c r="C28" s="72">
        <v>28</v>
      </c>
      <c r="D28" s="7" t="s">
        <v>5</v>
      </c>
      <c r="E28" s="8" t="s">
        <v>56</v>
      </c>
      <c r="F28" s="8" t="s">
        <v>56</v>
      </c>
      <c r="G28" s="60" t="s">
        <v>5</v>
      </c>
      <c r="H28" s="72">
        <v>26</v>
      </c>
      <c r="I28" s="73" t="s">
        <v>56</v>
      </c>
      <c r="J28" s="74" t="s">
        <v>56</v>
      </c>
      <c r="K28" s="72">
        <v>5</v>
      </c>
      <c r="L28" s="75">
        <f t="shared" si="6"/>
        <v>0.19230769230769232</v>
      </c>
      <c r="M28" s="76">
        <v>5</v>
      </c>
      <c r="N28" s="76">
        <v>7</v>
      </c>
      <c r="O28" s="72">
        <v>5</v>
      </c>
      <c r="P28" s="72">
        <f t="shared" si="5"/>
        <v>0</v>
      </c>
      <c r="Q28" s="72">
        <v>0</v>
      </c>
      <c r="R28" s="72">
        <f t="shared" si="2"/>
        <v>5</v>
      </c>
      <c r="S28" s="7" t="s">
        <v>63</v>
      </c>
      <c r="T28" s="73" t="s">
        <v>5</v>
      </c>
      <c r="U28" s="73" t="s">
        <v>5</v>
      </c>
      <c r="V28" s="74" t="s">
        <v>5</v>
      </c>
      <c r="W28" s="74" t="s">
        <v>56</v>
      </c>
      <c r="X28" s="5"/>
    </row>
    <row r="29" spans="1:24" ht="19.5" customHeight="1">
      <c r="A29" s="10" t="s">
        <v>29</v>
      </c>
      <c r="B29" s="71">
        <v>22</v>
      </c>
      <c r="C29" s="72">
        <v>21</v>
      </c>
      <c r="D29" s="7" t="s">
        <v>5</v>
      </c>
      <c r="E29" s="8" t="s">
        <v>56</v>
      </c>
      <c r="F29" s="8" t="s">
        <v>56</v>
      </c>
      <c r="G29" s="60" t="s">
        <v>5</v>
      </c>
      <c r="H29" s="72">
        <v>20</v>
      </c>
      <c r="I29" s="73" t="s">
        <v>56</v>
      </c>
      <c r="J29" s="74" t="s">
        <v>56</v>
      </c>
      <c r="K29" s="72">
        <v>5</v>
      </c>
      <c r="L29" s="75">
        <f t="shared" si="6"/>
        <v>0.25</v>
      </c>
      <c r="M29" s="76">
        <v>5</v>
      </c>
      <c r="N29" s="76">
        <v>5</v>
      </c>
      <c r="O29" s="72">
        <v>5</v>
      </c>
      <c r="P29" s="72">
        <f t="shared" si="5"/>
        <v>0</v>
      </c>
      <c r="Q29" s="72">
        <v>0</v>
      </c>
      <c r="R29" s="72">
        <f t="shared" si="2"/>
        <v>5</v>
      </c>
      <c r="S29" s="7" t="s">
        <v>63</v>
      </c>
      <c r="T29" s="73" t="s">
        <v>5</v>
      </c>
      <c r="U29" s="73" t="s">
        <v>5</v>
      </c>
      <c r="V29" s="74" t="s">
        <v>5</v>
      </c>
      <c r="W29" s="74" t="s">
        <v>56</v>
      </c>
      <c r="X29" s="11"/>
    </row>
    <row r="30" spans="1:24" ht="19.5" customHeight="1">
      <c r="A30" s="10" t="s">
        <v>30</v>
      </c>
      <c r="B30" s="71">
        <v>40</v>
      </c>
      <c r="C30" s="72">
        <v>40</v>
      </c>
      <c r="D30" s="7" t="s">
        <v>5</v>
      </c>
      <c r="E30" s="8" t="s">
        <v>56</v>
      </c>
      <c r="F30" s="8" t="s">
        <v>56</v>
      </c>
      <c r="G30" s="60">
        <v>0</v>
      </c>
      <c r="H30" s="72">
        <v>40</v>
      </c>
      <c r="I30" s="73" t="s">
        <v>56</v>
      </c>
      <c r="J30" s="74">
        <v>0</v>
      </c>
      <c r="K30" s="72">
        <v>9</v>
      </c>
      <c r="L30" s="75">
        <f t="shared" si="6"/>
        <v>0.225</v>
      </c>
      <c r="M30" s="76">
        <v>9</v>
      </c>
      <c r="N30" s="76">
        <v>10</v>
      </c>
      <c r="O30" s="72">
        <v>9</v>
      </c>
      <c r="P30" s="72">
        <f t="shared" si="5"/>
        <v>0</v>
      </c>
      <c r="Q30" s="72">
        <v>0</v>
      </c>
      <c r="R30" s="72">
        <f t="shared" si="2"/>
        <v>9</v>
      </c>
      <c r="S30" s="7" t="s">
        <v>72</v>
      </c>
      <c r="T30" s="73" t="s">
        <v>5</v>
      </c>
      <c r="U30" s="73" t="s">
        <v>5</v>
      </c>
      <c r="V30" s="74">
        <v>1</v>
      </c>
      <c r="W30" s="74">
        <v>0</v>
      </c>
      <c r="X30" s="5"/>
    </row>
    <row r="31" spans="1:24" ht="19.5" customHeight="1">
      <c r="A31" s="10" t="s">
        <v>31</v>
      </c>
      <c r="B31" s="71">
        <v>5</v>
      </c>
      <c r="C31" s="72">
        <v>5</v>
      </c>
      <c r="D31" s="7" t="s">
        <v>5</v>
      </c>
      <c r="E31" s="8" t="s">
        <v>56</v>
      </c>
      <c r="F31" s="8" t="s">
        <v>56</v>
      </c>
      <c r="G31" s="60" t="s">
        <v>5</v>
      </c>
      <c r="H31" s="72">
        <v>5</v>
      </c>
      <c r="I31" s="73" t="s">
        <v>56</v>
      </c>
      <c r="J31" s="74" t="s">
        <v>56</v>
      </c>
      <c r="K31" s="72">
        <v>2</v>
      </c>
      <c r="L31" s="75">
        <f t="shared" si="6"/>
        <v>0.4</v>
      </c>
      <c r="M31" s="76">
        <v>2</v>
      </c>
      <c r="N31" s="76">
        <v>2</v>
      </c>
      <c r="O31" s="72">
        <v>2</v>
      </c>
      <c r="P31" s="72">
        <f t="shared" si="5"/>
        <v>0</v>
      </c>
      <c r="Q31" s="72">
        <v>0</v>
      </c>
      <c r="R31" s="72">
        <f t="shared" si="2"/>
        <v>2</v>
      </c>
      <c r="S31" s="7" t="s">
        <v>63</v>
      </c>
      <c r="T31" s="73" t="s">
        <v>5</v>
      </c>
      <c r="U31" s="73" t="s">
        <v>5</v>
      </c>
      <c r="V31" s="74" t="s">
        <v>5</v>
      </c>
      <c r="W31" s="74" t="s">
        <v>56</v>
      </c>
      <c r="X31" s="5"/>
    </row>
    <row r="32" spans="1:24" ht="19.5" customHeight="1">
      <c r="A32" s="6" t="s">
        <v>32</v>
      </c>
      <c r="B32" s="65">
        <v>372</v>
      </c>
      <c r="C32" s="7">
        <v>350</v>
      </c>
      <c r="D32" s="7" t="s">
        <v>5</v>
      </c>
      <c r="E32" s="8">
        <v>6</v>
      </c>
      <c r="F32" s="8" t="s">
        <v>56</v>
      </c>
      <c r="G32" s="60" t="s">
        <v>5</v>
      </c>
      <c r="H32" s="7">
        <v>314</v>
      </c>
      <c r="I32" s="8">
        <v>3</v>
      </c>
      <c r="J32" s="60" t="s">
        <v>56</v>
      </c>
      <c r="K32" s="7">
        <v>35</v>
      </c>
      <c r="L32" s="61">
        <f>K32/H32</f>
        <v>0.11146496815286625</v>
      </c>
      <c r="M32" s="62">
        <v>35</v>
      </c>
      <c r="N32" s="62">
        <v>35</v>
      </c>
      <c r="O32" s="7">
        <v>35</v>
      </c>
      <c r="P32" s="72">
        <f t="shared" si="5"/>
        <v>0</v>
      </c>
      <c r="Q32" s="72">
        <v>0</v>
      </c>
      <c r="R32" s="72">
        <f t="shared" si="2"/>
        <v>35</v>
      </c>
      <c r="S32" s="7" t="s">
        <v>59</v>
      </c>
      <c r="T32" s="8">
        <v>1</v>
      </c>
      <c r="U32" s="8">
        <v>1</v>
      </c>
      <c r="V32" s="60" t="s">
        <v>5</v>
      </c>
      <c r="W32" s="60" t="s">
        <v>56</v>
      </c>
      <c r="X32" s="5"/>
    </row>
    <row r="33" spans="1:24" s="16" customFormat="1" ht="19.5" customHeight="1">
      <c r="A33" s="12" t="s">
        <v>33</v>
      </c>
      <c r="B33" s="80">
        <f aca="true" t="shared" si="7" ref="B33:R33">SUM(B5:B32)</f>
        <v>2820</v>
      </c>
      <c r="C33" s="13">
        <f t="shared" si="7"/>
        <v>1462</v>
      </c>
      <c r="D33" s="13"/>
      <c r="E33" s="14">
        <f t="shared" si="7"/>
        <v>43</v>
      </c>
      <c r="F33" s="14"/>
      <c r="G33" s="81">
        <f t="shared" si="7"/>
        <v>33</v>
      </c>
      <c r="H33" s="13">
        <f t="shared" si="7"/>
        <v>1357</v>
      </c>
      <c r="I33" s="14">
        <f t="shared" si="7"/>
        <v>37</v>
      </c>
      <c r="J33" s="81">
        <f t="shared" si="7"/>
        <v>33</v>
      </c>
      <c r="K33" s="13">
        <f t="shared" si="7"/>
        <v>230</v>
      </c>
      <c r="L33" s="61">
        <f>K33/H33</f>
        <v>0.1694915254237288</v>
      </c>
      <c r="M33" s="13">
        <f t="shared" si="7"/>
        <v>230</v>
      </c>
      <c r="N33" s="13">
        <f t="shared" si="7"/>
        <v>439</v>
      </c>
      <c r="O33" s="13">
        <f t="shared" si="7"/>
        <v>220</v>
      </c>
      <c r="P33" s="13">
        <f t="shared" si="7"/>
        <v>10</v>
      </c>
      <c r="Q33" s="13">
        <f t="shared" si="7"/>
        <v>4</v>
      </c>
      <c r="R33" s="13">
        <f t="shared" si="7"/>
        <v>216</v>
      </c>
      <c r="S33" s="13"/>
      <c r="T33" s="14">
        <f>SUM(T5:T32)</f>
        <v>15</v>
      </c>
      <c r="U33" s="14">
        <f>SUM(U5:U32)</f>
        <v>9</v>
      </c>
      <c r="V33" s="81">
        <f>SUM(V5:V32)</f>
        <v>11</v>
      </c>
      <c r="W33" s="81">
        <f>SUM(W5:W32)</f>
        <v>10</v>
      </c>
      <c r="X33" s="15"/>
    </row>
  </sheetData>
  <sheetProtection/>
  <mergeCells count="26">
    <mergeCell ref="A1:X1"/>
    <mergeCell ref="L3:L4"/>
    <mergeCell ref="M3:M4"/>
    <mergeCell ref="N3:N4"/>
    <mergeCell ref="O3:O4"/>
    <mergeCell ref="P3:P4"/>
    <mergeCell ref="Q3:Q4"/>
    <mergeCell ref="F3:F4"/>
    <mergeCell ref="G3:G4"/>
    <mergeCell ref="H3:H4"/>
    <mergeCell ref="I3:I4"/>
    <mergeCell ref="J3:J4"/>
    <mergeCell ref="K3:K4"/>
    <mergeCell ref="B2:W2"/>
    <mergeCell ref="B3:B4"/>
    <mergeCell ref="C3:C4"/>
    <mergeCell ref="D3:D4"/>
    <mergeCell ref="E3:E4"/>
    <mergeCell ref="X3:X4"/>
    <mergeCell ref="R3:R4"/>
    <mergeCell ref="S3:S4"/>
    <mergeCell ref="T3:T4"/>
    <mergeCell ref="U3:U4"/>
    <mergeCell ref="V3:V4"/>
    <mergeCell ref="W3:W4"/>
    <mergeCell ref="A2:A4"/>
  </mergeCells>
  <printOptions horizontalCentered="1"/>
  <pageMargins left="0.51" right="0.37" top="0.5118110236220472" bottom="0.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2015-07-27T04:00:31Z</dcterms:created>
  <dcterms:modified xsi:type="dcterms:W3CDTF">2015-08-26T06:48:09Z</dcterms:modified>
  <cp:category/>
  <cp:version/>
  <cp:contentType/>
  <cp:contentStatus/>
</cp:coreProperties>
</file>