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16" windowWidth="14475" windowHeight="7710" activeTab="0"/>
  </bookViews>
  <sheets>
    <sheet name="碩士班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<sst xmlns="http://schemas.openxmlformats.org/spreadsheetml/2006/main" count="67" uniqueCount="60">
  <si>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系所別</t>
  </si>
  <si>
    <t>招生名額</t>
  </si>
  <si>
    <t>正取人數</t>
  </si>
  <si>
    <t>備取人數</t>
  </si>
  <si>
    <t>報到人數</t>
  </si>
  <si>
    <t>完成報到正取人數</t>
  </si>
  <si>
    <t>完成報到備取人數</t>
  </si>
  <si>
    <t>完成報到最低標準</t>
  </si>
  <si>
    <t>備註</t>
  </si>
  <si>
    <t>美術學院</t>
  </si>
  <si>
    <t>設計學院</t>
  </si>
  <si>
    <t>傳播學院</t>
  </si>
  <si>
    <t>表演學院</t>
  </si>
  <si>
    <t>完成報名人數</t>
  </si>
  <si>
    <t>報到率</t>
  </si>
  <si>
    <t>錄取率</t>
  </si>
  <si>
    <t>美術學系</t>
  </si>
  <si>
    <t>雕塑學系</t>
  </si>
  <si>
    <t>古蹟藝術修護學系</t>
  </si>
  <si>
    <t>視覺傳達設計學系</t>
  </si>
  <si>
    <t>工藝設計學系</t>
  </si>
  <si>
    <t>圖文傳播藝術學系</t>
  </si>
  <si>
    <t>藝術與人文教學研究所</t>
  </si>
  <si>
    <t>舞蹈學系</t>
  </si>
  <si>
    <t>音樂學系</t>
  </si>
  <si>
    <t>中國音樂學系</t>
  </si>
  <si>
    <t>總計</t>
  </si>
  <si>
    <t>美術學系版畫藝術碩士班</t>
  </si>
  <si>
    <t>書畫藝術學系</t>
  </si>
  <si>
    <t>書畫藝術學系造形藝術碩士班</t>
  </si>
  <si>
    <t>電影學系</t>
  </si>
  <si>
    <t>戲劇學系</t>
  </si>
  <si>
    <t>戲劇學系表演藝術碩士班</t>
  </si>
  <si>
    <t>多媒體動畫藝術學系動畫藝術碩士班</t>
  </si>
  <si>
    <t>多媒體動畫藝術學系新媒體藝術碩士班</t>
  </si>
  <si>
    <t>藝術管理與文化政策研究所</t>
  </si>
  <si>
    <t>人文學院</t>
  </si>
  <si>
    <t>正取6</t>
  </si>
  <si>
    <t>備取1</t>
  </si>
  <si>
    <t>正取4</t>
  </si>
  <si>
    <t>備取3</t>
  </si>
  <si>
    <t>正取7</t>
  </si>
  <si>
    <t>備取2</t>
  </si>
  <si>
    <t>備取9</t>
  </si>
  <si>
    <t>廣播電視學系</t>
  </si>
  <si>
    <t>廣播電視組</t>
  </si>
  <si>
    <t>應用媒體藝術組</t>
  </si>
  <si>
    <t>碩甄回流1名</t>
  </si>
  <si>
    <t>備取2</t>
  </si>
  <si>
    <t>備取3</t>
  </si>
  <si>
    <t>正取1</t>
  </si>
  <si>
    <t>備取1</t>
  </si>
  <si>
    <t>正取5</t>
  </si>
  <si>
    <t>正取6</t>
  </si>
  <si>
    <t>正取8</t>
  </si>
  <si>
    <t>備取4</t>
  </si>
  <si>
    <r>
      <t xml:space="preserve">國立臺灣藝術大學104學年度碩士班考試招生人數統計表                   </t>
    </r>
    <r>
      <rPr>
        <sz val="10"/>
        <rFont val="新細明體"/>
        <family val="1"/>
      </rPr>
      <t>104/09/16製表</t>
    </r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</si>
  <si>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本招生備取生遞補截止日期：104.09.11</t>
    </r>
  </si>
  <si>
    <t>缺額3名</t>
  </si>
  <si>
    <t>缺額4名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</si>
</sst>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name val="華康超明體"/>
      <family val="3"/>
    </font>
    <font>
      <sz val="12"/>
      <name val="華康粗圓體"/>
      <family val="3"/>
    </font>
    <font>
      <b/>
      <sz val="14"/>
      <name val="標楷體"/>
      <family val="4"/>
    </font>
    <font>
      <b/>
      <sz val="14"/>
      <name val="華康超明體"/>
      <family val="3"/>
    </font>
    <font>
      <sz val="14"/>
      <name val="華康超明體"/>
      <family val="3"/>
    </font>
    <font>
      <sz val="6"/>
      <name val="華康超明體"/>
      <family val="3"/>
    </font>
    <font>
      <sz val="10"/>
      <name val="新細明體"/>
      <family val="1"/>
    </font>
    <font>
      <sz val="10"/>
      <name val="華康粗圓體"/>
      <family val="3"/>
    </font>
    <font>
      <sz val="10"/>
      <name val="華康超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EFCA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shrinkToFit="1"/>
    </xf>
    <xf numFmtId="10" fontId="6" fillId="12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shrinkToFit="1"/>
    </xf>
    <xf numFmtId="0" fontId="8" fillId="34" borderId="10" xfId="0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shrinkToFit="1"/>
    </xf>
    <xf numFmtId="0" fontId="8" fillId="35" borderId="10" xfId="0" applyFont="1" applyFill="1" applyBorder="1" applyAlignment="1">
      <alignment horizontal="center" vertical="center"/>
    </xf>
    <xf numFmtId="10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right" vertical="center" shrinkToFit="1"/>
    </xf>
    <xf numFmtId="0" fontId="8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shrinkToFit="1"/>
    </xf>
    <xf numFmtId="0" fontId="8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shrinkToFit="1"/>
    </xf>
    <xf numFmtId="0" fontId="14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0" fontId="16" fillId="12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/>
    </xf>
    <xf numFmtId="10" fontId="11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1" fillId="35" borderId="10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ySplit="2" topLeftCell="A27" activePane="bottomLeft" state="frozen"/>
      <selection pane="topLeft" activeCell="A1" sqref="A1"/>
      <selection pane="bottomLeft" activeCell="C30" sqref="C30"/>
    </sheetView>
  </sheetViews>
  <sheetFormatPr defaultColWidth="9.00390625" defaultRowHeight="24.75" customHeight="1"/>
  <cols>
    <col min="1" max="1" width="30.125" style="6" customWidth="1"/>
    <col min="2" max="2" width="7.75390625" style="7" customWidth="1"/>
    <col min="3" max="3" width="5.875" style="8" customWidth="1"/>
    <col min="4" max="4" width="6.125" style="8" customWidth="1"/>
    <col min="5" max="5" width="5.75390625" style="8" customWidth="1"/>
    <col min="6" max="6" width="8.625" style="45" customWidth="1"/>
    <col min="7" max="7" width="6.25390625" style="8" customWidth="1"/>
    <col min="8" max="8" width="9.50390625" style="8" bestFit="1" customWidth="1"/>
    <col min="9" max="9" width="10.375" style="8" customWidth="1"/>
    <col min="10" max="10" width="10.00390625" style="5" customWidth="1"/>
    <col min="11" max="11" width="9.50390625" style="9" customWidth="1"/>
    <col min="12" max="12" width="24.125" style="8" customWidth="1"/>
    <col min="13" max="16384" width="9.00390625" style="7" customWidth="1"/>
  </cols>
  <sheetData>
    <row r="1" spans="1:12" ht="24.75" customHeight="1">
      <c r="A1" s="46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" customFormat="1" ht="33">
      <c r="A2" s="1" t="s">
        <v>0</v>
      </c>
      <c r="B2" s="14" t="s">
        <v>13</v>
      </c>
      <c r="C2" s="14" t="s">
        <v>1</v>
      </c>
      <c r="D2" s="14" t="s">
        <v>2</v>
      </c>
      <c r="E2" s="14" t="s">
        <v>3</v>
      </c>
      <c r="F2" s="13" t="s">
        <v>15</v>
      </c>
      <c r="G2" s="14" t="s">
        <v>4</v>
      </c>
      <c r="H2" s="14" t="s">
        <v>5</v>
      </c>
      <c r="I2" s="14" t="s">
        <v>6</v>
      </c>
      <c r="J2" s="14" t="s">
        <v>7</v>
      </c>
      <c r="K2" s="13" t="s">
        <v>14</v>
      </c>
      <c r="L2" s="12" t="s">
        <v>8</v>
      </c>
    </row>
    <row r="3" spans="1:12" s="3" customFormat="1" ht="16.5">
      <c r="A3" s="19" t="s">
        <v>9</v>
      </c>
      <c r="B3" s="16">
        <f>SUM(B4:B9)</f>
        <v>118</v>
      </c>
      <c r="C3" s="16">
        <f>SUM(C4:C9)</f>
        <v>40</v>
      </c>
      <c r="D3" s="16">
        <f>SUM(D4:D9)</f>
        <v>38</v>
      </c>
      <c r="E3" s="16">
        <f>SUM(E4:E9)</f>
        <v>33</v>
      </c>
      <c r="F3" s="20">
        <f>D3/B3</f>
        <v>0.3220338983050847</v>
      </c>
      <c r="G3" s="16">
        <f>H3+I3</f>
        <v>37</v>
      </c>
      <c r="H3" s="16">
        <f>SUM(H4:H9)</f>
        <v>32</v>
      </c>
      <c r="I3" s="16">
        <f>SUM(I4:I9)</f>
        <v>5</v>
      </c>
      <c r="J3" s="15"/>
      <c r="K3" s="20">
        <f aca="true" t="shared" si="0" ref="K3:K30">G3/D3</f>
        <v>0.9736842105263158</v>
      </c>
      <c r="L3" s="16"/>
    </row>
    <row r="4" spans="1:12" s="3" customFormat="1" ht="16.5">
      <c r="A4" s="24" t="s">
        <v>16</v>
      </c>
      <c r="B4" s="25">
        <v>57</v>
      </c>
      <c r="C4" s="25">
        <v>9</v>
      </c>
      <c r="D4" s="25">
        <v>9</v>
      </c>
      <c r="E4" s="25">
        <v>11</v>
      </c>
      <c r="F4" s="26">
        <f aca="true" t="shared" si="1" ref="F4:F30">D4/B4</f>
        <v>0.15789473684210525</v>
      </c>
      <c r="G4" s="23">
        <f aca="true" t="shared" si="2" ref="G4:G9">H4+I4</f>
        <v>9</v>
      </c>
      <c r="H4" s="25">
        <v>7</v>
      </c>
      <c r="I4" s="25">
        <v>2</v>
      </c>
      <c r="J4" s="27" t="s">
        <v>48</v>
      </c>
      <c r="K4" s="26">
        <f t="shared" si="0"/>
        <v>1</v>
      </c>
      <c r="L4" s="25"/>
    </row>
    <row r="5" spans="1:12" s="3" customFormat="1" ht="19.5" customHeight="1">
      <c r="A5" s="36" t="s">
        <v>27</v>
      </c>
      <c r="B5" s="29">
        <v>8</v>
      </c>
      <c r="C5" s="29">
        <v>6</v>
      </c>
      <c r="D5" s="29">
        <v>6</v>
      </c>
      <c r="E5" s="29">
        <v>1</v>
      </c>
      <c r="F5" s="30">
        <f t="shared" si="1"/>
        <v>0.75</v>
      </c>
      <c r="G5" s="31">
        <f t="shared" si="2"/>
        <v>6</v>
      </c>
      <c r="H5" s="29">
        <v>6</v>
      </c>
      <c r="I5" s="29">
        <v>0</v>
      </c>
      <c r="J5" s="27" t="s">
        <v>37</v>
      </c>
      <c r="K5" s="30">
        <f t="shared" si="0"/>
        <v>1</v>
      </c>
      <c r="L5" s="29"/>
    </row>
    <row r="6" spans="1:12" s="3" customFormat="1" ht="20.25" customHeight="1">
      <c r="A6" s="36" t="s">
        <v>28</v>
      </c>
      <c r="B6" s="29">
        <v>25</v>
      </c>
      <c r="C6" s="29">
        <v>9</v>
      </c>
      <c r="D6" s="29">
        <v>9</v>
      </c>
      <c r="E6" s="29">
        <v>11</v>
      </c>
      <c r="F6" s="30">
        <f t="shared" si="1"/>
        <v>0.36</v>
      </c>
      <c r="G6" s="31">
        <f t="shared" si="2"/>
        <v>9</v>
      </c>
      <c r="H6" s="29">
        <v>7</v>
      </c>
      <c r="I6" s="29">
        <v>2</v>
      </c>
      <c r="J6" s="32" t="s">
        <v>49</v>
      </c>
      <c r="K6" s="30">
        <f t="shared" si="0"/>
        <v>1</v>
      </c>
      <c r="L6" s="29"/>
    </row>
    <row r="7" spans="1:12" s="3" customFormat="1" ht="20.25" customHeight="1">
      <c r="A7" s="36" t="s">
        <v>29</v>
      </c>
      <c r="B7" s="29">
        <v>16</v>
      </c>
      <c r="C7" s="29">
        <v>8</v>
      </c>
      <c r="D7" s="29">
        <v>8</v>
      </c>
      <c r="E7" s="29">
        <v>7</v>
      </c>
      <c r="F7" s="30">
        <f t="shared" si="1"/>
        <v>0.5</v>
      </c>
      <c r="G7" s="31">
        <f t="shared" si="2"/>
        <v>8</v>
      </c>
      <c r="H7" s="29">
        <v>7</v>
      </c>
      <c r="I7" s="29">
        <v>1</v>
      </c>
      <c r="J7" s="32" t="s">
        <v>38</v>
      </c>
      <c r="K7" s="30">
        <f t="shared" si="0"/>
        <v>1</v>
      </c>
      <c r="L7" s="29"/>
    </row>
    <row r="8" spans="1:12" s="3" customFormat="1" ht="16.5">
      <c r="A8" s="36" t="s">
        <v>17</v>
      </c>
      <c r="B8" s="29">
        <v>10</v>
      </c>
      <c r="C8" s="29">
        <v>4</v>
      </c>
      <c r="D8" s="29">
        <v>4</v>
      </c>
      <c r="E8" s="29">
        <v>3</v>
      </c>
      <c r="F8" s="30">
        <f t="shared" si="1"/>
        <v>0.4</v>
      </c>
      <c r="G8" s="31">
        <f t="shared" si="2"/>
        <v>4</v>
      </c>
      <c r="H8" s="29">
        <v>4</v>
      </c>
      <c r="I8" s="29">
        <v>0</v>
      </c>
      <c r="J8" s="32" t="s">
        <v>39</v>
      </c>
      <c r="K8" s="30">
        <f t="shared" si="0"/>
        <v>1</v>
      </c>
      <c r="L8" s="29"/>
    </row>
    <row r="9" spans="1:12" s="3" customFormat="1" ht="16.5">
      <c r="A9" s="36" t="s">
        <v>18</v>
      </c>
      <c r="B9" s="29">
        <v>2</v>
      </c>
      <c r="C9" s="29">
        <v>4</v>
      </c>
      <c r="D9" s="29">
        <v>2</v>
      </c>
      <c r="E9" s="29">
        <v>0</v>
      </c>
      <c r="F9" s="30">
        <f t="shared" si="1"/>
        <v>1</v>
      </c>
      <c r="G9" s="31">
        <f t="shared" si="2"/>
        <v>1</v>
      </c>
      <c r="H9" s="29">
        <v>1</v>
      </c>
      <c r="I9" s="29">
        <v>0</v>
      </c>
      <c r="J9" s="32" t="s">
        <v>50</v>
      </c>
      <c r="K9" s="30">
        <f t="shared" si="0"/>
        <v>0.5</v>
      </c>
      <c r="L9" s="48" t="s">
        <v>58</v>
      </c>
    </row>
    <row r="10" spans="1:12" s="3" customFormat="1" ht="16.5">
      <c r="A10" s="19" t="s">
        <v>10</v>
      </c>
      <c r="B10" s="16">
        <f>SUM(B11:B14)</f>
        <v>97</v>
      </c>
      <c r="C10" s="16">
        <f>SUM(C11:C14)</f>
        <v>25</v>
      </c>
      <c r="D10" s="16">
        <f>SUM(D11:D14)</f>
        <v>25</v>
      </c>
      <c r="E10" s="16">
        <f>SUM(E11:E14)</f>
        <v>25</v>
      </c>
      <c r="F10" s="20">
        <f t="shared" si="1"/>
        <v>0.25773195876288657</v>
      </c>
      <c r="G10" s="16">
        <f aca="true" t="shared" si="3" ref="G10:G20">H10+I10</f>
        <v>25</v>
      </c>
      <c r="H10" s="16">
        <f>SUM(H11:H14)</f>
        <v>24</v>
      </c>
      <c r="I10" s="16">
        <f>SUM(I11:I14)</f>
        <v>1</v>
      </c>
      <c r="J10" s="15"/>
      <c r="K10" s="20">
        <f t="shared" si="0"/>
        <v>1</v>
      </c>
      <c r="L10" s="16"/>
    </row>
    <row r="11" spans="1:12" s="3" customFormat="1" ht="16.5">
      <c r="A11" s="36" t="s">
        <v>19</v>
      </c>
      <c r="B11" s="29">
        <v>42</v>
      </c>
      <c r="C11" s="29">
        <v>7</v>
      </c>
      <c r="D11" s="29">
        <v>7</v>
      </c>
      <c r="E11" s="29">
        <v>7</v>
      </c>
      <c r="F11" s="30">
        <f t="shared" si="1"/>
        <v>0.16666666666666666</v>
      </c>
      <c r="G11" s="31">
        <f t="shared" si="3"/>
        <v>7</v>
      </c>
      <c r="H11" s="29">
        <v>6</v>
      </c>
      <c r="I11" s="29">
        <v>1</v>
      </c>
      <c r="J11" s="32" t="s">
        <v>51</v>
      </c>
      <c r="K11" s="30">
        <f t="shared" si="0"/>
        <v>1</v>
      </c>
      <c r="L11" s="29"/>
    </row>
    <row r="12" spans="1:12" s="3" customFormat="1" ht="17.25" customHeight="1">
      <c r="A12" s="36" t="s">
        <v>20</v>
      </c>
      <c r="B12" s="29">
        <v>19</v>
      </c>
      <c r="C12" s="29">
        <v>5</v>
      </c>
      <c r="D12" s="29">
        <v>5</v>
      </c>
      <c r="E12" s="29">
        <v>5</v>
      </c>
      <c r="F12" s="30">
        <f t="shared" si="1"/>
        <v>0.2631578947368421</v>
      </c>
      <c r="G12" s="31">
        <f t="shared" si="3"/>
        <v>5</v>
      </c>
      <c r="H12" s="29">
        <v>5</v>
      </c>
      <c r="I12" s="29">
        <v>0</v>
      </c>
      <c r="J12" s="32" t="s">
        <v>52</v>
      </c>
      <c r="K12" s="30">
        <f t="shared" si="0"/>
        <v>1</v>
      </c>
      <c r="L12" s="29"/>
    </row>
    <row r="13" spans="1:12" s="3" customFormat="1" ht="18" customHeight="1">
      <c r="A13" s="28" t="s">
        <v>33</v>
      </c>
      <c r="B13" s="29">
        <v>23</v>
      </c>
      <c r="C13" s="29">
        <v>7</v>
      </c>
      <c r="D13" s="29">
        <v>7</v>
      </c>
      <c r="E13" s="29">
        <v>9</v>
      </c>
      <c r="F13" s="30">
        <f>D13/B13</f>
        <v>0.30434782608695654</v>
      </c>
      <c r="G13" s="31">
        <f t="shared" si="3"/>
        <v>7</v>
      </c>
      <c r="H13" s="29">
        <v>7</v>
      </c>
      <c r="I13" s="29">
        <v>0</v>
      </c>
      <c r="J13" s="32" t="s">
        <v>41</v>
      </c>
      <c r="K13" s="30">
        <f>G13/D13</f>
        <v>1</v>
      </c>
      <c r="L13" s="29"/>
    </row>
    <row r="14" spans="1:12" s="3" customFormat="1" ht="16.5">
      <c r="A14" s="28" t="s">
        <v>34</v>
      </c>
      <c r="B14" s="29">
        <v>13</v>
      </c>
      <c r="C14" s="29">
        <v>6</v>
      </c>
      <c r="D14" s="29">
        <v>6</v>
      </c>
      <c r="E14" s="29">
        <v>4</v>
      </c>
      <c r="F14" s="30">
        <f>D14/B14</f>
        <v>0.46153846153846156</v>
      </c>
      <c r="G14" s="31">
        <f t="shared" si="3"/>
        <v>6</v>
      </c>
      <c r="H14" s="29">
        <v>6</v>
      </c>
      <c r="I14" s="29">
        <v>0</v>
      </c>
      <c r="J14" s="32" t="s">
        <v>53</v>
      </c>
      <c r="K14" s="30">
        <f>G14/D14</f>
        <v>1</v>
      </c>
      <c r="L14" s="39"/>
    </row>
    <row r="15" spans="1:12" s="3" customFormat="1" ht="16.5">
      <c r="A15" s="19" t="s">
        <v>11</v>
      </c>
      <c r="B15" s="16">
        <f>SUM(B16:B17)+B20</f>
        <v>96</v>
      </c>
      <c r="C15" s="16">
        <f>SUM(C16:C17)+C20</f>
        <v>31</v>
      </c>
      <c r="D15" s="16">
        <f>SUM(D16:D17)+D20</f>
        <v>31</v>
      </c>
      <c r="E15" s="16">
        <f>SUM(E16:E17)+E20</f>
        <v>15</v>
      </c>
      <c r="F15" s="20">
        <f t="shared" si="1"/>
        <v>0.3229166666666667</v>
      </c>
      <c r="G15" s="16">
        <f t="shared" si="3"/>
        <v>31</v>
      </c>
      <c r="H15" s="16">
        <f>SUM(H16:H17)+H20</f>
        <v>26</v>
      </c>
      <c r="I15" s="16">
        <f>SUM(I16:I17)+I20</f>
        <v>5</v>
      </c>
      <c r="J15" s="15"/>
      <c r="K15" s="20">
        <f t="shared" si="0"/>
        <v>1</v>
      </c>
      <c r="L15" s="16"/>
    </row>
    <row r="16" spans="1:12" s="3" customFormat="1" ht="16.5">
      <c r="A16" s="28" t="s">
        <v>21</v>
      </c>
      <c r="B16" s="29">
        <v>13</v>
      </c>
      <c r="C16" s="29">
        <v>7</v>
      </c>
      <c r="D16" s="29">
        <v>7</v>
      </c>
      <c r="E16" s="29">
        <v>4</v>
      </c>
      <c r="F16" s="30">
        <f t="shared" si="1"/>
        <v>0.5384615384615384</v>
      </c>
      <c r="G16" s="31">
        <f t="shared" si="3"/>
        <v>7</v>
      </c>
      <c r="H16" s="29">
        <v>5</v>
      </c>
      <c r="I16" s="29">
        <v>2</v>
      </c>
      <c r="J16" s="32" t="s">
        <v>48</v>
      </c>
      <c r="K16" s="30">
        <f t="shared" si="0"/>
        <v>1</v>
      </c>
      <c r="L16" s="33"/>
    </row>
    <row r="17" spans="1:12" s="3" customFormat="1" ht="16.5">
      <c r="A17" s="28" t="s">
        <v>44</v>
      </c>
      <c r="B17" s="29">
        <f aca="true" t="shared" si="4" ref="B17:I17">SUM(B18:B19)</f>
        <v>34</v>
      </c>
      <c r="C17" s="29">
        <f t="shared" si="4"/>
        <v>17</v>
      </c>
      <c r="D17" s="29">
        <f t="shared" si="4"/>
        <v>17</v>
      </c>
      <c r="E17" s="29">
        <f t="shared" si="4"/>
        <v>8</v>
      </c>
      <c r="F17" s="30">
        <f t="shared" si="1"/>
        <v>0.5</v>
      </c>
      <c r="G17" s="31">
        <f t="shared" si="3"/>
        <v>17</v>
      </c>
      <c r="H17" s="29">
        <f t="shared" si="4"/>
        <v>14</v>
      </c>
      <c r="I17" s="29">
        <f t="shared" si="4"/>
        <v>3</v>
      </c>
      <c r="J17" s="32"/>
      <c r="K17" s="30">
        <f t="shared" si="0"/>
        <v>1</v>
      </c>
      <c r="L17" s="40"/>
    </row>
    <row r="18" spans="1:12" s="3" customFormat="1" ht="16.5">
      <c r="A18" s="34" t="s">
        <v>45</v>
      </c>
      <c r="B18" s="35">
        <v>20</v>
      </c>
      <c r="C18" s="35">
        <v>9</v>
      </c>
      <c r="D18" s="35">
        <v>9</v>
      </c>
      <c r="E18" s="35">
        <v>5</v>
      </c>
      <c r="F18" s="30">
        <f t="shared" si="1"/>
        <v>0.45</v>
      </c>
      <c r="G18" s="31">
        <f t="shared" si="3"/>
        <v>9</v>
      </c>
      <c r="H18" s="35">
        <v>7</v>
      </c>
      <c r="I18" s="35">
        <v>2</v>
      </c>
      <c r="J18" s="32" t="s">
        <v>49</v>
      </c>
      <c r="K18" s="30">
        <f t="shared" si="0"/>
        <v>1</v>
      </c>
      <c r="L18" s="41"/>
    </row>
    <row r="19" spans="1:12" s="3" customFormat="1" ht="16.5">
      <c r="A19" s="34" t="s">
        <v>46</v>
      </c>
      <c r="B19" s="35">
        <v>14</v>
      </c>
      <c r="C19" s="35">
        <v>8</v>
      </c>
      <c r="D19" s="35">
        <v>8</v>
      </c>
      <c r="E19" s="35">
        <v>3</v>
      </c>
      <c r="F19" s="30">
        <f t="shared" si="1"/>
        <v>0.5714285714285714</v>
      </c>
      <c r="G19" s="31">
        <f t="shared" si="3"/>
        <v>8</v>
      </c>
      <c r="H19" s="35">
        <v>7</v>
      </c>
      <c r="I19" s="35">
        <v>1</v>
      </c>
      <c r="J19" s="32" t="s">
        <v>48</v>
      </c>
      <c r="K19" s="30">
        <f t="shared" si="0"/>
        <v>1</v>
      </c>
      <c r="L19" s="39"/>
    </row>
    <row r="20" spans="1:12" s="3" customFormat="1" ht="16.5">
      <c r="A20" s="28" t="s">
        <v>30</v>
      </c>
      <c r="B20" s="29">
        <v>49</v>
      </c>
      <c r="C20" s="29">
        <v>7</v>
      </c>
      <c r="D20" s="29">
        <v>7</v>
      </c>
      <c r="E20" s="29">
        <v>3</v>
      </c>
      <c r="F20" s="30">
        <f>D20/B20</f>
        <v>0.14285714285714285</v>
      </c>
      <c r="G20" s="31">
        <f t="shared" si="3"/>
        <v>7</v>
      </c>
      <c r="H20" s="29">
        <v>7</v>
      </c>
      <c r="I20" s="29">
        <v>0</v>
      </c>
      <c r="J20" s="32" t="s">
        <v>41</v>
      </c>
      <c r="K20" s="30">
        <f>G20/D20</f>
        <v>1</v>
      </c>
      <c r="L20" s="29"/>
    </row>
    <row r="21" spans="1:12" s="3" customFormat="1" ht="16.5">
      <c r="A21" s="19" t="s">
        <v>12</v>
      </c>
      <c r="B21" s="43">
        <f>SUM(B22:B26)</f>
        <v>176</v>
      </c>
      <c r="C21" s="43">
        <f>SUM(C22:C26)</f>
        <v>45</v>
      </c>
      <c r="D21" s="43">
        <f>SUM(D22:D26)</f>
        <v>43</v>
      </c>
      <c r="E21" s="43">
        <f>SUM(E22:E26)</f>
        <v>37</v>
      </c>
      <c r="F21" s="20">
        <f t="shared" si="1"/>
        <v>0.24431818181818182</v>
      </c>
      <c r="G21" s="16">
        <f aca="true" t="shared" si="5" ref="G21:G29">H21+I21</f>
        <v>43</v>
      </c>
      <c r="H21" s="16">
        <f>SUM(H22:H26)</f>
        <v>36</v>
      </c>
      <c r="I21" s="16">
        <f>SUM(I22:I26)</f>
        <v>7</v>
      </c>
      <c r="J21" s="15"/>
      <c r="K21" s="20">
        <f t="shared" si="0"/>
        <v>1</v>
      </c>
      <c r="L21" s="16"/>
    </row>
    <row r="22" spans="1:12" s="3" customFormat="1" ht="16.5">
      <c r="A22" s="36" t="s">
        <v>31</v>
      </c>
      <c r="B22" s="29">
        <v>13</v>
      </c>
      <c r="C22" s="29">
        <v>7</v>
      </c>
      <c r="D22" s="29">
        <v>7</v>
      </c>
      <c r="E22" s="29">
        <v>4</v>
      </c>
      <c r="F22" s="30">
        <f t="shared" si="1"/>
        <v>0.5384615384615384</v>
      </c>
      <c r="G22" s="31">
        <f t="shared" si="5"/>
        <v>8</v>
      </c>
      <c r="H22" s="29">
        <v>7</v>
      </c>
      <c r="I22" s="29">
        <v>1</v>
      </c>
      <c r="J22" s="32" t="s">
        <v>42</v>
      </c>
      <c r="K22" s="30">
        <f t="shared" si="0"/>
        <v>1.1428571428571428</v>
      </c>
      <c r="L22" s="44" t="s">
        <v>47</v>
      </c>
    </row>
    <row r="23" spans="1:12" s="3" customFormat="1" ht="16.5">
      <c r="A23" s="36" t="s">
        <v>32</v>
      </c>
      <c r="B23" s="29">
        <v>9</v>
      </c>
      <c r="C23" s="29">
        <v>10</v>
      </c>
      <c r="D23" s="29">
        <v>8</v>
      </c>
      <c r="E23" s="29">
        <v>0</v>
      </c>
      <c r="F23" s="30">
        <f>D23/B23</f>
        <v>0.8888888888888888</v>
      </c>
      <c r="G23" s="31">
        <f t="shared" si="5"/>
        <v>6</v>
      </c>
      <c r="H23" s="29">
        <v>6</v>
      </c>
      <c r="I23" s="29">
        <v>0</v>
      </c>
      <c r="J23" s="32" t="s">
        <v>54</v>
      </c>
      <c r="K23" s="30">
        <f t="shared" si="0"/>
        <v>0.75</v>
      </c>
      <c r="L23" s="44" t="s">
        <v>59</v>
      </c>
    </row>
    <row r="24" spans="1:12" s="3" customFormat="1" ht="16.5">
      <c r="A24" s="36" t="s">
        <v>24</v>
      </c>
      <c r="B24" s="29">
        <v>101</v>
      </c>
      <c r="C24" s="29">
        <v>12</v>
      </c>
      <c r="D24" s="29">
        <v>12</v>
      </c>
      <c r="E24" s="29">
        <v>16</v>
      </c>
      <c r="F24" s="30">
        <f t="shared" si="1"/>
        <v>0.1188118811881188</v>
      </c>
      <c r="G24" s="31">
        <f t="shared" si="5"/>
        <v>12</v>
      </c>
      <c r="H24" s="29">
        <v>8</v>
      </c>
      <c r="I24" s="29">
        <v>4</v>
      </c>
      <c r="J24" s="32" t="s">
        <v>43</v>
      </c>
      <c r="K24" s="30">
        <f t="shared" si="0"/>
        <v>1</v>
      </c>
      <c r="L24" s="29"/>
    </row>
    <row r="25" spans="1:12" s="3" customFormat="1" ht="16.5">
      <c r="A25" s="36" t="s">
        <v>25</v>
      </c>
      <c r="B25" s="29">
        <v>30</v>
      </c>
      <c r="C25" s="29">
        <v>8</v>
      </c>
      <c r="D25" s="29">
        <v>8</v>
      </c>
      <c r="E25" s="29">
        <v>6</v>
      </c>
      <c r="F25" s="30">
        <f t="shared" si="1"/>
        <v>0.26666666666666666</v>
      </c>
      <c r="G25" s="31">
        <f t="shared" si="5"/>
        <v>9</v>
      </c>
      <c r="H25" s="29">
        <v>8</v>
      </c>
      <c r="I25" s="29">
        <v>1</v>
      </c>
      <c r="J25" s="32" t="s">
        <v>38</v>
      </c>
      <c r="K25" s="30">
        <f t="shared" si="0"/>
        <v>1.125</v>
      </c>
      <c r="L25" s="44" t="s">
        <v>47</v>
      </c>
    </row>
    <row r="26" spans="1:12" s="3" customFormat="1" ht="16.5">
      <c r="A26" s="36" t="s">
        <v>23</v>
      </c>
      <c r="B26" s="37">
        <v>23</v>
      </c>
      <c r="C26" s="37">
        <v>8</v>
      </c>
      <c r="D26" s="37">
        <v>8</v>
      </c>
      <c r="E26" s="37">
        <v>11</v>
      </c>
      <c r="F26" s="30">
        <f t="shared" si="1"/>
        <v>0.34782608695652173</v>
      </c>
      <c r="G26" s="31">
        <f t="shared" si="5"/>
        <v>8</v>
      </c>
      <c r="H26" s="37">
        <v>7</v>
      </c>
      <c r="I26" s="37">
        <v>1</v>
      </c>
      <c r="J26" s="32" t="s">
        <v>48</v>
      </c>
      <c r="K26" s="30">
        <f t="shared" si="0"/>
        <v>1</v>
      </c>
      <c r="L26" s="33"/>
    </row>
    <row r="27" spans="1:12" s="3" customFormat="1" ht="16.5">
      <c r="A27" s="19" t="s">
        <v>36</v>
      </c>
      <c r="B27" s="16">
        <f>SUM(B28:B29)</f>
        <v>143</v>
      </c>
      <c r="C27" s="16">
        <f>SUM(C28:C29)</f>
        <v>20</v>
      </c>
      <c r="D27" s="16">
        <f>SUM(D28:D29)</f>
        <v>20</v>
      </c>
      <c r="E27" s="16">
        <f>SUM(E28:E29)</f>
        <v>16</v>
      </c>
      <c r="F27" s="20">
        <f t="shared" si="1"/>
        <v>0.13986013986013987</v>
      </c>
      <c r="G27" s="16">
        <f t="shared" si="5"/>
        <v>20</v>
      </c>
      <c r="H27" s="16">
        <f>SUM(H28:H29)</f>
        <v>13</v>
      </c>
      <c r="I27" s="16">
        <f>SUM(I28:I29)</f>
        <v>7</v>
      </c>
      <c r="J27" s="15"/>
      <c r="K27" s="20">
        <f t="shared" si="0"/>
        <v>1</v>
      </c>
      <c r="L27" s="17"/>
    </row>
    <row r="28" spans="1:12" s="3" customFormat="1" ht="16.5" customHeight="1">
      <c r="A28" s="38" t="s">
        <v>35</v>
      </c>
      <c r="B28" s="29">
        <v>89</v>
      </c>
      <c r="C28" s="29">
        <v>10</v>
      </c>
      <c r="D28" s="29">
        <v>10</v>
      </c>
      <c r="E28" s="29">
        <v>10</v>
      </c>
      <c r="F28" s="30">
        <f t="shared" si="1"/>
        <v>0.11235955056179775</v>
      </c>
      <c r="G28" s="31">
        <f t="shared" si="5"/>
        <v>10</v>
      </c>
      <c r="H28" s="29">
        <v>6</v>
      </c>
      <c r="I28" s="29">
        <v>4</v>
      </c>
      <c r="J28" s="32" t="s">
        <v>55</v>
      </c>
      <c r="K28" s="30">
        <f t="shared" si="0"/>
        <v>1</v>
      </c>
      <c r="L28" s="29"/>
    </row>
    <row r="29" spans="1:12" s="3" customFormat="1" ht="20.25" customHeight="1">
      <c r="A29" s="36" t="s">
        <v>22</v>
      </c>
      <c r="B29" s="29">
        <v>54</v>
      </c>
      <c r="C29" s="29">
        <v>10</v>
      </c>
      <c r="D29" s="29">
        <v>10</v>
      </c>
      <c r="E29" s="29">
        <v>6</v>
      </c>
      <c r="F29" s="30">
        <f t="shared" si="1"/>
        <v>0.18518518518518517</v>
      </c>
      <c r="G29" s="31">
        <f t="shared" si="5"/>
        <v>10</v>
      </c>
      <c r="H29" s="29">
        <v>7</v>
      </c>
      <c r="I29" s="29">
        <v>3</v>
      </c>
      <c r="J29" s="32" t="s">
        <v>40</v>
      </c>
      <c r="K29" s="30">
        <f t="shared" si="0"/>
        <v>1</v>
      </c>
      <c r="L29" s="29"/>
    </row>
    <row r="30" spans="1:12" s="4" customFormat="1" ht="18">
      <c r="A30" s="21" t="s">
        <v>26</v>
      </c>
      <c r="B30" s="18">
        <f>B3+B10+B15+B21+B27</f>
        <v>630</v>
      </c>
      <c r="C30" s="18">
        <f>C3+C10+C15+C21+C27</f>
        <v>161</v>
      </c>
      <c r="D30" s="18">
        <f>D3+D10+D15+D21+D27</f>
        <v>157</v>
      </c>
      <c r="E30" s="18">
        <f>E3+E10+E15+E21+E27</f>
        <v>126</v>
      </c>
      <c r="F30" s="22">
        <f t="shared" si="1"/>
        <v>0.2492063492063492</v>
      </c>
      <c r="G30" s="18">
        <f>G3+G10+G15+G21+G27</f>
        <v>156</v>
      </c>
      <c r="H30" s="18">
        <f>H3+H10+H15+H21+H27</f>
        <v>131</v>
      </c>
      <c r="I30" s="18">
        <f>I3+I10+I15+I21+I27</f>
        <v>25</v>
      </c>
      <c r="J30" s="10"/>
      <c r="K30" s="22">
        <f t="shared" si="0"/>
        <v>0.9936305732484076</v>
      </c>
      <c r="L30" s="42"/>
    </row>
    <row r="31" spans="1:12" ht="16.5" customHeight="1">
      <c r="A31" s="2" t="s">
        <v>57</v>
      </c>
      <c r="L31" s="11"/>
    </row>
  </sheetData>
  <sheetProtection/>
  <mergeCells count="1">
    <mergeCell ref="A1:L1"/>
  </mergeCells>
  <printOptions/>
  <pageMargins left="0.5905511811023623" right="0.1968503937007874" top="0.2362204724409449" bottom="0.2755905511811024" header="0.15748031496062992" footer="0.15748031496062992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2014-09-25T02:48:55Z</cp:lastPrinted>
  <dcterms:created xsi:type="dcterms:W3CDTF">2006-09-14T03:37:47Z</dcterms:created>
  <dcterms:modified xsi:type="dcterms:W3CDTF">2015-09-16T10:40:13Z</dcterms:modified>
  <cp:category/>
  <cp:version/>
  <cp:contentType/>
  <cp:contentStatus/>
</cp:coreProperties>
</file>